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 codeName="{51196F13-6AD0-C1B8-E2B4-A1F9AE17003E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alain/Dropbox/N-AQUITAINE 2020/Compétitions/Epreuves au sol/Mimizan/Résultat/"/>
    </mc:Choice>
  </mc:AlternateContent>
  <xr:revisionPtr revIDLastSave="0" documentId="8_{CE444EB7-72E2-1B43-9A88-46C481BBDBFC}" xr6:coauthVersionLast="36" xr6:coauthVersionMax="36" xr10:uidLastSave="{00000000-0000-0000-0000-000000000000}"/>
  <bookViews>
    <workbookView xWindow="0" yWindow="460" windowWidth="24000" windowHeight="15540" tabRatio="491" xr2:uid="{00000000-000D-0000-FFFF-FFFF00000000}"/>
  </bookViews>
  <sheets>
    <sheet name="Feuille de saisie" sheetId="1" r:id="rId1"/>
    <sheet name="Points" sheetId="3" state="hidden" r:id="rId2"/>
  </sheets>
  <definedNames>
    <definedName name="abdos_f">Points!$B$105:$D$125</definedName>
    <definedName name="abdos_m">Points!$C$105:$D$125</definedName>
    <definedName name="ddn">#REF!</definedName>
    <definedName name="donnees">'Feuille de saisie'!$B$12:$W$286</definedName>
    <definedName name="ergo_f">Points!$B$130:$D$150</definedName>
    <definedName name="ergo_m">Points!$C$130:$D$150</definedName>
    <definedName name="foulees_f">Points!$B$30:$D$50</definedName>
    <definedName name="foulees_m">Points!$C$30:$D$50</definedName>
    <definedName name="listehf">Points!$F$2:$F$3</definedName>
    <definedName name="nav_f">Points!$B$160:$D$175</definedName>
    <definedName name="nav_m">Points!$C$160:$D$175</definedName>
    <definedName name="nom">#REF!</definedName>
    <definedName name="pompes_f">Points!$B$80:$D$100</definedName>
    <definedName name="pompes_m">Points!$C$80:$D$100</definedName>
    <definedName name="rameurs">'Feuille de saisie'!$B$12:$B$286</definedName>
    <definedName name="saut_f">Points!$B$5:$D$25</definedName>
    <definedName name="saut_m">Points!$C$5:$D$25</definedName>
    <definedName name="sauth_f">Points!$B$58:$D$75</definedName>
    <definedName name="sauth_m">Points!$C$57:$D$75</definedName>
    <definedName name="sexe">#REF!</definedName>
    <definedName name="totalabdos">'Feuille de saisie'!#REF!</definedName>
    <definedName name="totalergo">'Feuille de saisie'!#REF!</definedName>
    <definedName name="totalergos">'Feuille de saisie'!#REF!</definedName>
    <definedName name="totalfoulees">'Feuille de saisie'!$H$12:$H$286</definedName>
    <definedName name="totalnav">'Feuille de saisie'!$W$12:$AB$286</definedName>
    <definedName name="totalpompes">'Feuille de saisie'!#REF!</definedName>
    <definedName name="totalsaut">'Feuille de saisie'!$G$12:$G$286</definedName>
    <definedName name="totalsauth">'Feuille de saisie'!$I$12:$I$286</definedName>
    <definedName name="totalsexe">'Feuille de saisie'!$E$12:$E$286</definedName>
    <definedName name="_xlnm.Print_Area" localSheetId="1">Points!$A$1:$F$206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89" i="1" l="1"/>
  <c r="AA90" i="1"/>
  <c r="AA91" i="1"/>
  <c r="AA92" i="1"/>
  <c r="AA93" i="1"/>
  <c r="AA104" i="1"/>
  <c r="AA105" i="1"/>
  <c r="AA106" i="1"/>
  <c r="AA107" i="1"/>
  <c r="AA108" i="1"/>
  <c r="AA120" i="1"/>
  <c r="AA121" i="1"/>
  <c r="AA122" i="1"/>
  <c r="AA123" i="1"/>
  <c r="AA124" i="1"/>
  <c r="AA125" i="1"/>
  <c r="AA126" i="1"/>
  <c r="AA127" i="1"/>
  <c r="AA128" i="1"/>
  <c r="AA26" i="1"/>
  <c r="AA129" i="1"/>
  <c r="AA130" i="1"/>
  <c r="AA52" i="1"/>
  <c r="AA94" i="1"/>
  <c r="AA18" i="1"/>
  <c r="AA19" i="1"/>
  <c r="AA109" i="1"/>
  <c r="AA110" i="1"/>
  <c r="AA111" i="1"/>
  <c r="AA112" i="1"/>
  <c r="AA27" i="1"/>
  <c r="AA28" i="1"/>
  <c r="AA29" i="1"/>
  <c r="AA30" i="1"/>
  <c r="AA113" i="1"/>
  <c r="AA114" i="1"/>
  <c r="AA131" i="1"/>
  <c r="AA132" i="1"/>
  <c r="AA133" i="1"/>
  <c r="AA53" i="1"/>
  <c r="AA54" i="1"/>
  <c r="AA55" i="1"/>
  <c r="AA56" i="1"/>
  <c r="AA57" i="1"/>
  <c r="AA134" i="1"/>
  <c r="AA31" i="1"/>
  <c r="AA32" i="1"/>
  <c r="AA33" i="1"/>
  <c r="AA34" i="1"/>
  <c r="AA35" i="1"/>
  <c r="AA36" i="1"/>
  <c r="AA37" i="1"/>
  <c r="AA38" i="1"/>
  <c r="AA39" i="1"/>
  <c r="AA20" i="1"/>
  <c r="AA21" i="1"/>
  <c r="AA95" i="1"/>
  <c r="AA12" i="1"/>
  <c r="AA13" i="1"/>
  <c r="AA14" i="1"/>
  <c r="AA15" i="1"/>
  <c r="AA16" i="1"/>
  <c r="AA17" i="1"/>
  <c r="AA88" i="1"/>
  <c r="AA115" i="1"/>
  <c r="AA135" i="1"/>
  <c r="AA58" i="1"/>
  <c r="AA59" i="1"/>
  <c r="AA96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136" i="1"/>
  <c r="AA137" i="1"/>
  <c r="AA138" i="1"/>
  <c r="AA139" i="1"/>
  <c r="AA140" i="1"/>
  <c r="AA141" i="1"/>
  <c r="AA142" i="1"/>
  <c r="AA143" i="1"/>
  <c r="AA144" i="1"/>
  <c r="AA116" i="1"/>
  <c r="AA117" i="1"/>
  <c r="AA97" i="1"/>
  <c r="AA98" i="1"/>
  <c r="AA99" i="1"/>
  <c r="AA100" i="1"/>
  <c r="AA101" i="1"/>
  <c r="AA102" i="1"/>
  <c r="AA103" i="1"/>
  <c r="AA22" i="1"/>
  <c r="AA23" i="1"/>
  <c r="AA24" i="1"/>
  <c r="AA118" i="1"/>
  <c r="AA25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76" i="1"/>
  <c r="AA77" i="1"/>
  <c r="AA78" i="1"/>
  <c r="AA79" i="1"/>
  <c r="AA80" i="1"/>
  <c r="AA81" i="1"/>
  <c r="AA82" i="1"/>
  <c r="AA83" i="1"/>
  <c r="AA84" i="1"/>
  <c r="AA85" i="1"/>
  <c r="AA86" i="1"/>
  <c r="AA119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Z83" i="1"/>
  <c r="Z84" i="1"/>
  <c r="Z85" i="1"/>
  <c r="Z86" i="1"/>
  <c r="Z119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89" i="1"/>
  <c r="Z90" i="1"/>
  <c r="Z91" i="1"/>
  <c r="Z92" i="1"/>
  <c r="Z93" i="1"/>
  <c r="Z104" i="1"/>
  <c r="Z105" i="1"/>
  <c r="Z106" i="1"/>
  <c r="Z107" i="1"/>
  <c r="Z108" i="1"/>
  <c r="Z120" i="1"/>
  <c r="Z121" i="1"/>
  <c r="Z122" i="1"/>
  <c r="Z123" i="1"/>
  <c r="Z124" i="1"/>
  <c r="Z125" i="1"/>
  <c r="Z126" i="1"/>
  <c r="Z127" i="1"/>
  <c r="Z128" i="1"/>
  <c r="Z26" i="1"/>
  <c r="Z129" i="1"/>
  <c r="Z130" i="1"/>
  <c r="Z52" i="1"/>
  <c r="Z94" i="1"/>
  <c r="Z18" i="1"/>
  <c r="Z19" i="1"/>
  <c r="Z109" i="1"/>
  <c r="Z110" i="1"/>
  <c r="Z111" i="1"/>
  <c r="Z112" i="1"/>
  <c r="Z27" i="1"/>
  <c r="Z28" i="1"/>
  <c r="Z29" i="1"/>
  <c r="Z30" i="1"/>
  <c r="Z113" i="1"/>
  <c r="Z114" i="1"/>
  <c r="Z131" i="1"/>
  <c r="Z132" i="1"/>
  <c r="Z133" i="1"/>
  <c r="Z53" i="1"/>
  <c r="Z54" i="1"/>
  <c r="Z55" i="1"/>
  <c r="Z56" i="1"/>
  <c r="Z57" i="1"/>
  <c r="Z134" i="1"/>
  <c r="Z31" i="1"/>
  <c r="Z32" i="1"/>
  <c r="Z33" i="1"/>
  <c r="Z34" i="1"/>
  <c r="Z35" i="1"/>
  <c r="Z36" i="1"/>
  <c r="Z37" i="1"/>
  <c r="Z38" i="1"/>
  <c r="Z39" i="1"/>
  <c r="Z20" i="1"/>
  <c r="Z21" i="1"/>
  <c r="Z95" i="1"/>
  <c r="Z12" i="1"/>
  <c r="Z13" i="1"/>
  <c r="Z14" i="1"/>
  <c r="Z15" i="1"/>
  <c r="Z16" i="1"/>
  <c r="Z17" i="1"/>
  <c r="Z88" i="1"/>
  <c r="Z115" i="1"/>
  <c r="Z135" i="1"/>
  <c r="Z58" i="1"/>
  <c r="Z59" i="1"/>
  <c r="Z96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136" i="1"/>
  <c r="Z137" i="1"/>
  <c r="Z138" i="1"/>
  <c r="Z139" i="1"/>
  <c r="Z140" i="1"/>
  <c r="Z141" i="1"/>
  <c r="Z142" i="1"/>
  <c r="Z143" i="1"/>
  <c r="Z144" i="1"/>
  <c r="Z116" i="1"/>
  <c r="Z117" i="1"/>
  <c r="Z97" i="1"/>
  <c r="Z98" i="1"/>
  <c r="Z99" i="1"/>
  <c r="Z100" i="1"/>
  <c r="Z101" i="1"/>
  <c r="Z102" i="1"/>
  <c r="Z103" i="1"/>
  <c r="Z22" i="1"/>
  <c r="Z23" i="1"/>
  <c r="Z24" i="1"/>
  <c r="Z118" i="1"/>
  <c r="Z25" i="1"/>
  <c r="Z40" i="1"/>
  <c r="Z41" i="1"/>
  <c r="Z42" i="1"/>
  <c r="Z43" i="1"/>
  <c r="Z44" i="1"/>
  <c r="Z45" i="1"/>
  <c r="Z46" i="1"/>
  <c r="Z47" i="1"/>
  <c r="Z48" i="1"/>
  <c r="Z49" i="1"/>
  <c r="Z50" i="1"/>
  <c r="Z51" i="1"/>
  <c r="Z76" i="1"/>
  <c r="Z77" i="1"/>
  <c r="Z78" i="1"/>
  <c r="Z79" i="1"/>
  <c r="Z80" i="1"/>
  <c r="Z81" i="1"/>
  <c r="Z82" i="1"/>
  <c r="D87" i="1"/>
  <c r="D89" i="1"/>
  <c r="D90" i="1"/>
  <c r="D91" i="1"/>
  <c r="D92" i="1"/>
  <c r="D93" i="1"/>
  <c r="D104" i="1"/>
  <c r="D105" i="1"/>
  <c r="D106" i="1"/>
  <c r="D107" i="1"/>
  <c r="D108" i="1"/>
  <c r="D120" i="1"/>
  <c r="D121" i="1"/>
  <c r="D122" i="1"/>
  <c r="D123" i="1"/>
  <c r="D124" i="1"/>
  <c r="D125" i="1"/>
  <c r="D126" i="1"/>
  <c r="D127" i="1"/>
  <c r="D128" i="1"/>
  <c r="D26" i="1"/>
  <c r="D129" i="1"/>
  <c r="D130" i="1"/>
  <c r="D52" i="1"/>
  <c r="D94" i="1"/>
  <c r="D18" i="1"/>
  <c r="D19" i="1"/>
  <c r="D109" i="1"/>
  <c r="D110" i="1"/>
  <c r="D111" i="1"/>
  <c r="D112" i="1"/>
  <c r="D27" i="1"/>
  <c r="D28" i="1"/>
  <c r="D29" i="1"/>
  <c r="D30" i="1"/>
  <c r="D113" i="1"/>
  <c r="D114" i="1"/>
  <c r="D131" i="1"/>
  <c r="D132" i="1"/>
  <c r="D133" i="1"/>
  <c r="D53" i="1"/>
  <c r="D54" i="1"/>
  <c r="D55" i="1"/>
  <c r="D56" i="1"/>
  <c r="D57" i="1"/>
  <c r="D134" i="1"/>
  <c r="D31" i="1"/>
  <c r="D32" i="1"/>
  <c r="D33" i="1"/>
  <c r="D34" i="1"/>
  <c r="D35" i="1"/>
  <c r="D36" i="1"/>
  <c r="D37" i="1"/>
  <c r="D38" i="1"/>
  <c r="D39" i="1"/>
  <c r="D20" i="1"/>
  <c r="D21" i="1"/>
  <c r="D95" i="1"/>
  <c r="D12" i="1"/>
  <c r="D13" i="1"/>
  <c r="D14" i="1"/>
  <c r="D15" i="1"/>
  <c r="D16" i="1"/>
  <c r="D17" i="1"/>
  <c r="D88" i="1"/>
  <c r="D115" i="1"/>
  <c r="D135" i="1"/>
  <c r="D58" i="1"/>
  <c r="D59" i="1"/>
  <c r="D96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136" i="1"/>
  <c r="D137" i="1"/>
  <c r="D138" i="1"/>
  <c r="D139" i="1"/>
  <c r="D140" i="1"/>
  <c r="D141" i="1"/>
  <c r="D142" i="1"/>
  <c r="D143" i="1"/>
  <c r="D144" i="1"/>
  <c r="D116" i="1"/>
  <c r="D117" i="1"/>
  <c r="D97" i="1"/>
  <c r="D98" i="1"/>
  <c r="D99" i="1"/>
  <c r="D100" i="1"/>
  <c r="D101" i="1"/>
  <c r="D102" i="1"/>
  <c r="D103" i="1"/>
  <c r="D22" i="1"/>
  <c r="D23" i="1"/>
  <c r="D24" i="1"/>
  <c r="D118" i="1"/>
  <c r="D25" i="1"/>
  <c r="D40" i="1"/>
  <c r="D41" i="1"/>
  <c r="D42" i="1"/>
  <c r="D43" i="1"/>
  <c r="D44" i="1"/>
  <c r="D45" i="1"/>
  <c r="D46" i="1"/>
  <c r="D47" i="1"/>
  <c r="D48" i="1"/>
  <c r="D49" i="1"/>
  <c r="D50" i="1"/>
  <c r="D51" i="1"/>
  <c r="D76" i="1"/>
  <c r="D77" i="1"/>
  <c r="Y79" i="1"/>
  <c r="Y80" i="1"/>
  <c r="AB80" i="1"/>
  <c r="Y81" i="1"/>
  <c r="Y82" i="1"/>
  <c r="Y83" i="1"/>
  <c r="AB83" i="1"/>
  <c r="Y84" i="1"/>
  <c r="Y85" i="1"/>
  <c r="Y86" i="1"/>
  <c r="Y119" i="1"/>
  <c r="AB119" i="1"/>
  <c r="Y145" i="1"/>
  <c r="AB145" i="1"/>
  <c r="Y146" i="1"/>
  <c r="AB146" i="1"/>
  <c r="Y147" i="1"/>
  <c r="AB147" i="1"/>
  <c r="Y148" i="1"/>
  <c r="AB148" i="1"/>
  <c r="Y149" i="1"/>
  <c r="AB149" i="1"/>
  <c r="Y150" i="1"/>
  <c r="AB150" i="1"/>
  <c r="Y151" i="1"/>
  <c r="AB151" i="1"/>
  <c r="Y152" i="1"/>
  <c r="AB152" i="1"/>
  <c r="Y153" i="1"/>
  <c r="AB153" i="1"/>
  <c r="Y154" i="1"/>
  <c r="AB154" i="1"/>
  <c r="Y155" i="1"/>
  <c r="AB155" i="1"/>
  <c r="Y156" i="1"/>
  <c r="AB156" i="1"/>
  <c r="Y157" i="1"/>
  <c r="AB157" i="1"/>
  <c r="Y158" i="1"/>
  <c r="AB158" i="1"/>
  <c r="Y159" i="1"/>
  <c r="AB159" i="1"/>
  <c r="Y160" i="1"/>
  <c r="AB160" i="1"/>
  <c r="Y161" i="1"/>
  <c r="AB161" i="1"/>
  <c r="Y162" i="1"/>
  <c r="AB162" i="1"/>
  <c r="Y163" i="1"/>
  <c r="AB163" i="1"/>
  <c r="Y164" i="1"/>
  <c r="AB164" i="1"/>
  <c r="Y165" i="1"/>
  <c r="AB165" i="1"/>
  <c r="Y166" i="1"/>
  <c r="AB166" i="1"/>
  <c r="Y167" i="1"/>
  <c r="AB167" i="1"/>
  <c r="Y168" i="1"/>
  <c r="AB168" i="1"/>
  <c r="Y169" i="1"/>
  <c r="AB169" i="1"/>
  <c r="Y170" i="1"/>
  <c r="AB170" i="1"/>
  <c r="Y171" i="1"/>
  <c r="AB171" i="1"/>
  <c r="Y172" i="1"/>
  <c r="AB172" i="1"/>
  <c r="Y173" i="1"/>
  <c r="AB173" i="1"/>
  <c r="Y174" i="1"/>
  <c r="AB174" i="1"/>
  <c r="Y175" i="1"/>
  <c r="AB175" i="1"/>
  <c r="Y176" i="1"/>
  <c r="AB176" i="1"/>
  <c r="Y177" i="1"/>
  <c r="AB177" i="1"/>
  <c r="Y178" i="1"/>
  <c r="AB178" i="1"/>
  <c r="Y179" i="1"/>
  <c r="AB179" i="1"/>
  <c r="Y180" i="1"/>
  <c r="AB180" i="1"/>
  <c r="Y181" i="1"/>
  <c r="AB181" i="1"/>
  <c r="Y182" i="1"/>
  <c r="AB182" i="1"/>
  <c r="Y183" i="1"/>
  <c r="AB183" i="1"/>
  <c r="Y184" i="1"/>
  <c r="AB184" i="1"/>
  <c r="Y185" i="1"/>
  <c r="AB185" i="1"/>
  <c r="Y186" i="1"/>
  <c r="AB186" i="1"/>
  <c r="Y187" i="1"/>
  <c r="AB187" i="1"/>
  <c r="Y188" i="1"/>
  <c r="AB188" i="1"/>
  <c r="Y189" i="1"/>
  <c r="AB189" i="1"/>
  <c r="Y190" i="1"/>
  <c r="AB190" i="1"/>
  <c r="Y191" i="1"/>
  <c r="Z191" i="1"/>
  <c r="AB191" i="1"/>
  <c r="Y192" i="1"/>
  <c r="Z192" i="1"/>
  <c r="AB192" i="1"/>
  <c r="Y193" i="1"/>
  <c r="Z193" i="1"/>
  <c r="AB193" i="1"/>
  <c r="Y194" i="1"/>
  <c r="Z194" i="1"/>
  <c r="AB194" i="1"/>
  <c r="Y195" i="1"/>
  <c r="Z195" i="1"/>
  <c r="AB195" i="1"/>
  <c r="Y196" i="1"/>
  <c r="Z196" i="1"/>
  <c r="AB196" i="1"/>
  <c r="Y197" i="1"/>
  <c r="Z197" i="1"/>
  <c r="AB197" i="1"/>
  <c r="Y198" i="1"/>
  <c r="Z198" i="1"/>
  <c r="AB198" i="1"/>
  <c r="Y199" i="1"/>
  <c r="Z199" i="1"/>
  <c r="AB199" i="1"/>
  <c r="Y200" i="1"/>
  <c r="Z200" i="1"/>
  <c r="AB200" i="1"/>
  <c r="Y201" i="1"/>
  <c r="Z201" i="1"/>
  <c r="AB201" i="1"/>
  <c r="Y202" i="1"/>
  <c r="Z202" i="1"/>
  <c r="AB202" i="1"/>
  <c r="Y203" i="1"/>
  <c r="Z203" i="1"/>
  <c r="AB203" i="1"/>
  <c r="Y204" i="1"/>
  <c r="Z204" i="1"/>
  <c r="AB204" i="1"/>
  <c r="Y205" i="1"/>
  <c r="Z205" i="1"/>
  <c r="AB205" i="1"/>
  <c r="Y206" i="1"/>
  <c r="Z206" i="1"/>
  <c r="AB206" i="1"/>
  <c r="Y207" i="1"/>
  <c r="Z207" i="1"/>
  <c r="AB207" i="1"/>
  <c r="Y208" i="1"/>
  <c r="Z208" i="1"/>
  <c r="AB208" i="1"/>
  <c r="Y209" i="1"/>
  <c r="Z209" i="1"/>
  <c r="AB209" i="1"/>
  <c r="Y210" i="1"/>
  <c r="Z210" i="1"/>
  <c r="AB210" i="1"/>
  <c r="Y211" i="1"/>
  <c r="Z211" i="1"/>
  <c r="AB211" i="1"/>
  <c r="Y212" i="1"/>
  <c r="Z212" i="1"/>
  <c r="AB212" i="1"/>
  <c r="Y213" i="1"/>
  <c r="Z213" i="1"/>
  <c r="AB213" i="1"/>
  <c r="Y214" i="1"/>
  <c r="Z214" i="1"/>
  <c r="AB214" i="1"/>
  <c r="Y215" i="1"/>
  <c r="Z215" i="1"/>
  <c r="AB215" i="1"/>
  <c r="Y216" i="1"/>
  <c r="Z216" i="1"/>
  <c r="AB216" i="1"/>
  <c r="Y217" i="1"/>
  <c r="Z217" i="1"/>
  <c r="AB217" i="1"/>
  <c r="Y218" i="1"/>
  <c r="Z218" i="1"/>
  <c r="AB218" i="1"/>
  <c r="Y219" i="1"/>
  <c r="Z219" i="1"/>
  <c r="AB219" i="1"/>
  <c r="Y220" i="1"/>
  <c r="Z220" i="1"/>
  <c r="AB220" i="1"/>
  <c r="Y221" i="1"/>
  <c r="Z221" i="1"/>
  <c r="AB221" i="1"/>
  <c r="Y222" i="1"/>
  <c r="Z222" i="1"/>
  <c r="AB222" i="1"/>
  <c r="Y223" i="1"/>
  <c r="Z223" i="1"/>
  <c r="AB223" i="1"/>
  <c r="Y224" i="1"/>
  <c r="Z224" i="1"/>
  <c r="AB224" i="1"/>
  <c r="Y225" i="1"/>
  <c r="Z225" i="1"/>
  <c r="AB225" i="1"/>
  <c r="Y226" i="1"/>
  <c r="Z226" i="1"/>
  <c r="AB226" i="1"/>
  <c r="Y227" i="1"/>
  <c r="Z227" i="1"/>
  <c r="AB227" i="1"/>
  <c r="Y228" i="1"/>
  <c r="Z228" i="1"/>
  <c r="AB228" i="1"/>
  <c r="Y229" i="1"/>
  <c r="Z229" i="1"/>
  <c r="AB229" i="1"/>
  <c r="Y230" i="1"/>
  <c r="Z230" i="1"/>
  <c r="AB230" i="1"/>
  <c r="Y231" i="1"/>
  <c r="Z231" i="1"/>
  <c r="AB231" i="1"/>
  <c r="Y232" i="1"/>
  <c r="Z232" i="1"/>
  <c r="AB232" i="1"/>
  <c r="Y233" i="1"/>
  <c r="Z233" i="1"/>
  <c r="AB233" i="1"/>
  <c r="Y234" i="1"/>
  <c r="Z234" i="1"/>
  <c r="AB234" i="1"/>
  <c r="Y235" i="1"/>
  <c r="Z235" i="1"/>
  <c r="AB235" i="1"/>
  <c r="Y236" i="1"/>
  <c r="Z236" i="1"/>
  <c r="AB236" i="1"/>
  <c r="Y237" i="1"/>
  <c r="Z237" i="1"/>
  <c r="AB237" i="1"/>
  <c r="Y238" i="1"/>
  <c r="Z238" i="1"/>
  <c r="AB238" i="1"/>
  <c r="Y239" i="1"/>
  <c r="Z239" i="1"/>
  <c r="AB239" i="1"/>
  <c r="Y240" i="1"/>
  <c r="Z240" i="1"/>
  <c r="AB240" i="1"/>
  <c r="Y241" i="1"/>
  <c r="Z241" i="1"/>
  <c r="AB241" i="1"/>
  <c r="Y242" i="1"/>
  <c r="Z242" i="1"/>
  <c r="AB242" i="1"/>
  <c r="Y243" i="1"/>
  <c r="Z243" i="1"/>
  <c r="AB243" i="1"/>
  <c r="Y244" i="1"/>
  <c r="Z244" i="1"/>
  <c r="AB244" i="1"/>
  <c r="Y245" i="1"/>
  <c r="Z245" i="1"/>
  <c r="AB245" i="1"/>
  <c r="Y246" i="1"/>
  <c r="Z246" i="1"/>
  <c r="AB246" i="1"/>
  <c r="Y247" i="1"/>
  <c r="Z247" i="1"/>
  <c r="AB247" i="1"/>
  <c r="Y248" i="1"/>
  <c r="Z248" i="1"/>
  <c r="AB248" i="1"/>
  <c r="Y249" i="1"/>
  <c r="Z249" i="1"/>
  <c r="AB249" i="1"/>
  <c r="Y250" i="1"/>
  <c r="Z250" i="1"/>
  <c r="AB250" i="1"/>
  <c r="Y251" i="1"/>
  <c r="Z251" i="1"/>
  <c r="AB251" i="1"/>
  <c r="Y252" i="1"/>
  <c r="Z252" i="1"/>
  <c r="AB252" i="1"/>
  <c r="Y253" i="1"/>
  <c r="Z253" i="1"/>
  <c r="AB253" i="1"/>
  <c r="Y254" i="1"/>
  <c r="Z254" i="1"/>
  <c r="AB254" i="1"/>
  <c r="Y255" i="1"/>
  <c r="Z255" i="1"/>
  <c r="AB255" i="1"/>
  <c r="Y256" i="1"/>
  <c r="Z256" i="1"/>
  <c r="AB256" i="1"/>
  <c r="Y257" i="1"/>
  <c r="Z257" i="1"/>
  <c r="AB257" i="1"/>
  <c r="Y258" i="1"/>
  <c r="Z258" i="1"/>
  <c r="AB258" i="1"/>
  <c r="Y259" i="1"/>
  <c r="Z259" i="1"/>
  <c r="AB259" i="1"/>
  <c r="Y260" i="1"/>
  <c r="Z260" i="1"/>
  <c r="AB260" i="1"/>
  <c r="Y261" i="1"/>
  <c r="Z261" i="1"/>
  <c r="AB261" i="1"/>
  <c r="Y262" i="1"/>
  <c r="Z262" i="1"/>
  <c r="AB262" i="1"/>
  <c r="Y263" i="1"/>
  <c r="Z263" i="1"/>
  <c r="AB263" i="1"/>
  <c r="Y264" i="1"/>
  <c r="Z264" i="1"/>
  <c r="AB264" i="1"/>
  <c r="Y265" i="1"/>
  <c r="Z265" i="1"/>
  <c r="AB265" i="1"/>
  <c r="Y266" i="1"/>
  <c r="Z266" i="1"/>
  <c r="AB266" i="1"/>
  <c r="Y267" i="1"/>
  <c r="Z267" i="1"/>
  <c r="AB267" i="1"/>
  <c r="Y268" i="1"/>
  <c r="Z268" i="1"/>
  <c r="AB268" i="1"/>
  <c r="Y269" i="1"/>
  <c r="Z269" i="1"/>
  <c r="AB269" i="1"/>
  <c r="Y270" i="1"/>
  <c r="Z270" i="1"/>
  <c r="AA270" i="1"/>
  <c r="AB270" i="1"/>
  <c r="Y271" i="1"/>
  <c r="Z271" i="1"/>
  <c r="AA271" i="1"/>
  <c r="AB271" i="1"/>
  <c r="Y272" i="1"/>
  <c r="Z272" i="1"/>
  <c r="AA272" i="1"/>
  <c r="AB272" i="1"/>
  <c r="Y273" i="1"/>
  <c r="Z273" i="1"/>
  <c r="AA273" i="1"/>
  <c r="AB273" i="1"/>
  <c r="Y274" i="1"/>
  <c r="Z274" i="1"/>
  <c r="AA274" i="1"/>
  <c r="AB274" i="1"/>
  <c r="Y275" i="1"/>
  <c r="Z275" i="1"/>
  <c r="AA275" i="1"/>
  <c r="AB275" i="1"/>
  <c r="Y276" i="1"/>
  <c r="Z276" i="1"/>
  <c r="AA276" i="1"/>
  <c r="AB276" i="1"/>
  <c r="Y277" i="1"/>
  <c r="Z277" i="1"/>
  <c r="AA277" i="1"/>
  <c r="AB277" i="1"/>
  <c r="Y278" i="1"/>
  <c r="Z278" i="1"/>
  <c r="AA278" i="1"/>
  <c r="AB278" i="1"/>
  <c r="Y279" i="1"/>
  <c r="Z279" i="1"/>
  <c r="AA279" i="1"/>
  <c r="AB279" i="1"/>
  <c r="Y280" i="1"/>
  <c r="Z280" i="1"/>
  <c r="AA280" i="1"/>
  <c r="AB280" i="1"/>
  <c r="Y281" i="1"/>
  <c r="Z281" i="1"/>
  <c r="AA281" i="1"/>
  <c r="AB281" i="1"/>
  <c r="Y282" i="1"/>
  <c r="Z282" i="1"/>
  <c r="AA282" i="1"/>
  <c r="AB282" i="1"/>
  <c r="Y283" i="1"/>
  <c r="Z283" i="1"/>
  <c r="AA283" i="1"/>
  <c r="AB283" i="1"/>
  <c r="Y284" i="1"/>
  <c r="Z284" i="1"/>
  <c r="AA284" i="1"/>
  <c r="AB284" i="1"/>
  <c r="Y285" i="1"/>
  <c r="Z285" i="1"/>
  <c r="AA285" i="1"/>
  <c r="AB285" i="1"/>
  <c r="Y286" i="1"/>
  <c r="Z286" i="1"/>
  <c r="AA286" i="1"/>
  <c r="AB286" i="1"/>
  <c r="Y87" i="1"/>
  <c r="Z87" i="1"/>
  <c r="AA87" i="1"/>
  <c r="AB87" i="1"/>
  <c r="Y89" i="1"/>
  <c r="AB89" i="1"/>
  <c r="Y90" i="1"/>
  <c r="AB90" i="1"/>
  <c r="Y91" i="1"/>
  <c r="AB91" i="1"/>
  <c r="Y92" i="1"/>
  <c r="AB92" i="1"/>
  <c r="Y93" i="1"/>
  <c r="AB93" i="1"/>
  <c r="Y104" i="1"/>
  <c r="AB104" i="1"/>
  <c r="Y105" i="1"/>
  <c r="AB105" i="1"/>
  <c r="Y106" i="1"/>
  <c r="AB106" i="1"/>
  <c r="Y107" i="1"/>
  <c r="AB107" i="1"/>
  <c r="Y108" i="1"/>
  <c r="AB108" i="1"/>
  <c r="Y120" i="1"/>
  <c r="AB120" i="1"/>
  <c r="Y121" i="1"/>
  <c r="AB121" i="1"/>
  <c r="Y122" i="1"/>
  <c r="AB122" i="1"/>
  <c r="Y123" i="1"/>
  <c r="AB123" i="1"/>
  <c r="Y124" i="1"/>
  <c r="AB124" i="1"/>
  <c r="Y125" i="1"/>
  <c r="AB125" i="1"/>
  <c r="Y126" i="1"/>
  <c r="AB126" i="1"/>
  <c r="Y127" i="1"/>
  <c r="AB127" i="1"/>
  <c r="Y128" i="1"/>
  <c r="AB128" i="1"/>
  <c r="Y26" i="1"/>
  <c r="Y129" i="1"/>
  <c r="Y130" i="1"/>
  <c r="Y52" i="1"/>
  <c r="Y94" i="1"/>
  <c r="AB94" i="1"/>
  <c r="Y18" i="1"/>
  <c r="AB18" i="1"/>
  <c r="Y19" i="1"/>
  <c r="AB19" i="1"/>
  <c r="Y109" i="1"/>
  <c r="Y110" i="1"/>
  <c r="AB110" i="1"/>
  <c r="Y111" i="1"/>
  <c r="AB111" i="1"/>
  <c r="Y112" i="1"/>
  <c r="AB112" i="1"/>
  <c r="Y27" i="1"/>
  <c r="Y28" i="1"/>
  <c r="AB28" i="1"/>
  <c r="Y29" i="1"/>
  <c r="AB29" i="1"/>
  <c r="Y30" i="1"/>
  <c r="AB30" i="1"/>
  <c r="Y113" i="1"/>
  <c r="AB113" i="1"/>
  <c r="Y114" i="1"/>
  <c r="AB114" i="1"/>
  <c r="Y131" i="1"/>
  <c r="AB131" i="1"/>
  <c r="Y132" i="1"/>
  <c r="AB132" i="1"/>
  <c r="Y133" i="1"/>
  <c r="AB133" i="1"/>
  <c r="Y53" i="1"/>
  <c r="AB53" i="1"/>
  <c r="Y54" i="1"/>
  <c r="AB54" i="1"/>
  <c r="Y55" i="1"/>
  <c r="AB55" i="1"/>
  <c r="Y56" i="1"/>
  <c r="AB56" i="1"/>
  <c r="Y57" i="1"/>
  <c r="AB57" i="1"/>
  <c r="Y134" i="1"/>
  <c r="AB134" i="1"/>
  <c r="Y31" i="1"/>
  <c r="Y32" i="1"/>
  <c r="AB32" i="1"/>
  <c r="Y33" i="1"/>
  <c r="AB33" i="1"/>
  <c r="Y34" i="1"/>
  <c r="AB34" i="1"/>
  <c r="Y35" i="1"/>
  <c r="AB35" i="1"/>
  <c r="Y36" i="1"/>
  <c r="Y37" i="1"/>
  <c r="Y38" i="1"/>
  <c r="AB38" i="1"/>
  <c r="Y39" i="1"/>
  <c r="Y20" i="1"/>
  <c r="AB20" i="1"/>
  <c r="Y21" i="1"/>
  <c r="Y95" i="1"/>
  <c r="AB95" i="1"/>
  <c r="Y12" i="1"/>
  <c r="AB12" i="1"/>
  <c r="Y13" i="1"/>
  <c r="AB13" i="1"/>
  <c r="Y14" i="1"/>
  <c r="Y15" i="1"/>
  <c r="AB15" i="1"/>
  <c r="Y16" i="1"/>
  <c r="AB16" i="1"/>
  <c r="Y17" i="1"/>
  <c r="AB17" i="1"/>
  <c r="Y88" i="1"/>
  <c r="AB88" i="1"/>
  <c r="Y115" i="1"/>
  <c r="AB115" i="1"/>
  <c r="Y135" i="1"/>
  <c r="AB135" i="1"/>
  <c r="Y58" i="1"/>
  <c r="AB58" i="1"/>
  <c r="Y59" i="1"/>
  <c r="AB59" i="1"/>
  <c r="Y96" i="1"/>
  <c r="Y60" i="1"/>
  <c r="AB60" i="1"/>
  <c r="Y61" i="1"/>
  <c r="AB61" i="1"/>
  <c r="Y62" i="1"/>
  <c r="AB62" i="1"/>
  <c r="Y63" i="1"/>
  <c r="AB63" i="1"/>
  <c r="Y64" i="1"/>
  <c r="AB64" i="1"/>
  <c r="Y65" i="1"/>
  <c r="AB65" i="1"/>
  <c r="Y66" i="1"/>
  <c r="AB66" i="1"/>
  <c r="Y67" i="1"/>
  <c r="AB67" i="1"/>
  <c r="Y68" i="1"/>
  <c r="AB68" i="1"/>
  <c r="Y69" i="1"/>
  <c r="AB69" i="1"/>
  <c r="Y70" i="1"/>
  <c r="AB70" i="1"/>
  <c r="Y71" i="1"/>
  <c r="Y72" i="1"/>
  <c r="AB72" i="1"/>
  <c r="Y73" i="1"/>
  <c r="AB73" i="1"/>
  <c r="Y74" i="1"/>
  <c r="AB74" i="1"/>
  <c r="Y75" i="1"/>
  <c r="AB75" i="1"/>
  <c r="Y136" i="1"/>
  <c r="AB136" i="1"/>
  <c r="Y137" i="1"/>
  <c r="AB137" i="1"/>
  <c r="Y138" i="1"/>
  <c r="AB138" i="1"/>
  <c r="Y139" i="1"/>
  <c r="Y140" i="1"/>
  <c r="AB140" i="1"/>
  <c r="Y141" i="1"/>
  <c r="AB141" i="1"/>
  <c r="Y142" i="1"/>
  <c r="AB142" i="1"/>
  <c r="Y143" i="1"/>
  <c r="AB143" i="1"/>
  <c r="Y144" i="1"/>
  <c r="Y116" i="1"/>
  <c r="Y117" i="1"/>
  <c r="AB117" i="1"/>
  <c r="Y97" i="1"/>
  <c r="AB97" i="1"/>
  <c r="Y98" i="1"/>
  <c r="AB98" i="1"/>
  <c r="Y99" i="1"/>
  <c r="AB99" i="1"/>
  <c r="Y100" i="1"/>
  <c r="AB100" i="1"/>
  <c r="Y101" i="1"/>
  <c r="AB101" i="1"/>
  <c r="Y102" i="1"/>
  <c r="AB102" i="1"/>
  <c r="Y103" i="1"/>
  <c r="Y22" i="1"/>
  <c r="AB22" i="1"/>
  <c r="Y23" i="1"/>
  <c r="AB23" i="1"/>
  <c r="Y24" i="1"/>
  <c r="AB24" i="1"/>
  <c r="Y118" i="1"/>
  <c r="AB118" i="1"/>
  <c r="Y25" i="1"/>
  <c r="Y40" i="1"/>
  <c r="Y41" i="1"/>
  <c r="Y42" i="1"/>
  <c r="Y43" i="1"/>
  <c r="AB43" i="1"/>
  <c r="Y44" i="1"/>
  <c r="AB44" i="1"/>
  <c r="Y45" i="1"/>
  <c r="AB45" i="1"/>
  <c r="Y46" i="1"/>
  <c r="Y47" i="1"/>
  <c r="Y48" i="1"/>
  <c r="AB48" i="1"/>
  <c r="Y49" i="1"/>
  <c r="Y50" i="1"/>
  <c r="Y51" i="1"/>
  <c r="AB51" i="1"/>
  <c r="Y76" i="1"/>
  <c r="AB76" i="1"/>
  <c r="Y77" i="1"/>
  <c r="AB77" i="1"/>
  <c r="Y78" i="1"/>
  <c r="AB78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78" i="1"/>
  <c r="D79" i="1"/>
  <c r="D80" i="1"/>
  <c r="D81" i="1"/>
  <c r="D82" i="1"/>
  <c r="D83" i="1"/>
  <c r="D84" i="1"/>
  <c r="D85" i="1"/>
  <c r="D86" i="1"/>
  <c r="D119" i="1"/>
  <c r="D145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12" i="1"/>
  <c r="AA9" i="1"/>
  <c r="Z9" i="1"/>
  <c r="Y9" i="1"/>
  <c r="B8" i="1"/>
</calcChain>
</file>

<file path=xl/sharedStrings.xml><?xml version="1.0" encoding="utf-8"?>
<sst xmlns="http://schemas.openxmlformats.org/spreadsheetml/2006/main" count="671" uniqueCount="205">
  <si>
    <t>NOM Prénom</t>
  </si>
  <si>
    <t>Sexe</t>
  </si>
  <si>
    <t>Date de
naissance</t>
  </si>
  <si>
    <t>Filles</t>
  </si>
  <si>
    <t>Garçons</t>
  </si>
  <si>
    <t>Points</t>
  </si>
  <si>
    <t>TEST N°1 : SAUT EN LONGUEUR SANS ÉLAN</t>
  </si>
  <si>
    <t>TEST N°2 : 5 FOULÉES BONDISSANTES</t>
  </si>
  <si>
    <t>BARÈME DE PERFORMANCE (cm)</t>
  </si>
  <si>
    <t>-</t>
  </si>
  <si>
    <t>TEST N°3 : SAUT EN HAUTEUR SANS ÉLAN</t>
  </si>
  <si>
    <t>TEST N°4 : POMPES</t>
  </si>
  <si>
    <t>TEST N°5 : ABDOMINAUX</t>
  </si>
  <si>
    <t>BARÈME DE PERFORMANCE (W)</t>
  </si>
  <si>
    <t>TEST N°6 : ERGO - 5 COUPS MAX</t>
  </si>
  <si>
    <t>TEST N°6 : TEST NAVETTE</t>
  </si>
  <si>
    <t>BARÈME DE PERFORMANCE (palier)</t>
  </si>
  <si>
    <t>BARÈME DE PERFORMANCE (rép.)</t>
  </si>
  <si>
    <t>BARÈME DE PERFORMANCE (m)</t>
  </si>
  <si>
    <t>F</t>
  </si>
  <si>
    <t>Liste H &amp; F</t>
  </si>
  <si>
    <t>H</t>
  </si>
  <si>
    <t>Résultats des tests de condition physique - Rameurs J12 à J14</t>
  </si>
  <si>
    <t xml:space="preserve">Club d'aviron </t>
  </si>
  <si>
    <t>Catégorie</t>
  </si>
  <si>
    <t>Club</t>
  </si>
  <si>
    <t>TOMEBELMONTE OIHANA</t>
  </si>
  <si>
    <t>GOMEZ LAURA</t>
  </si>
  <si>
    <t>SOURIMANT MAEWENN</t>
  </si>
  <si>
    <t>ETCHEBARNE LEA</t>
  </si>
  <si>
    <t>SALUDAS MAYLIS</t>
  </si>
  <si>
    <t>MONTAGNE LUCILE</t>
  </si>
  <si>
    <t>BLAIN NINA</t>
  </si>
  <si>
    <t>JAGU IHINTZA</t>
  </si>
  <si>
    <t>GOYENCHE GOBERT CLARISSE</t>
  </si>
  <si>
    <t>LANTIAT-LESPERANCE LUNA</t>
  </si>
  <si>
    <t>BAYONNE SN</t>
  </si>
  <si>
    <t>FORRESTIER EMMA</t>
  </si>
  <si>
    <t>DUPIN MALLITA</t>
  </si>
  <si>
    <t>IBARRA JULIETTE</t>
  </si>
  <si>
    <t>SOUBIELLE LEANE</t>
  </si>
  <si>
    <t>AVIRON LANDES</t>
  </si>
  <si>
    <t>DAILLY LOUISE</t>
  </si>
  <si>
    <t>ROMERO ALAIA</t>
  </si>
  <si>
    <t>RIZZO LILOU</t>
  </si>
  <si>
    <t>COELHO JULIE</t>
  </si>
  <si>
    <t>GOMEZ ANAÏS</t>
  </si>
  <si>
    <t>Activité 1</t>
  </si>
  <si>
    <t>Course à Pied</t>
  </si>
  <si>
    <t>Activité 2</t>
  </si>
  <si>
    <t>Atelier N°1</t>
  </si>
  <si>
    <t>Activité 3</t>
  </si>
  <si>
    <t>Ergo
ou
Course à pied + Ergo</t>
  </si>
  <si>
    <t>Atelier N°2</t>
  </si>
  <si>
    <t>Atelier N°3</t>
  </si>
  <si>
    <t>Atelier N°4</t>
  </si>
  <si>
    <t>Atelier N°5</t>
  </si>
  <si>
    <t>Atelier N°6</t>
  </si>
  <si>
    <t>Atelier N°7</t>
  </si>
  <si>
    <t>Atelier N°8</t>
  </si>
  <si>
    <t>Atelier N°9</t>
  </si>
  <si>
    <t>Atelier N°10</t>
  </si>
  <si>
    <t>Atelier N°11</t>
  </si>
  <si>
    <t>Atelier N°12</t>
  </si>
  <si>
    <t>Atelier N°13</t>
  </si>
  <si>
    <t>Atelier N°14</t>
  </si>
  <si>
    <t>Atelier N°15</t>
  </si>
  <si>
    <t>cal</t>
  </si>
  <si>
    <t>Course + Ergo</t>
  </si>
  <si>
    <t>Total</t>
  </si>
  <si>
    <t>Nom Pénom</t>
  </si>
  <si>
    <t>CARAPINA KAIS</t>
  </si>
  <si>
    <t>CASSAN MIKEL</t>
  </si>
  <si>
    <t>MOUSTIRATS MATTHIAS</t>
  </si>
  <si>
    <t>VAURS MARIN</t>
  </si>
  <si>
    <t>VERHOEVEN VICTOR</t>
  </si>
  <si>
    <t>DE FERLUC GASTON</t>
  </si>
  <si>
    <t>BONNNIFAIT AECIO</t>
  </si>
  <si>
    <t>CAKMAK ADEM</t>
  </si>
  <si>
    <t>GOMEZ ALEXANDRE</t>
  </si>
  <si>
    <t>MALLET TOM</t>
  </si>
  <si>
    <t>MOHR JOSEPH</t>
  </si>
  <si>
    <t>BODAR-HOUILLON ROMEO</t>
  </si>
  <si>
    <t>ESCURET NOE</t>
  </si>
  <si>
    <t>GROENE ESTEBAN</t>
  </si>
  <si>
    <t>JACQUEMIN RENE - LUCAS</t>
  </si>
  <si>
    <t>LAALAOUI MATIS</t>
  </si>
  <si>
    <t>NAVARRE JULES</t>
  </si>
  <si>
    <t>PEREZ HUGO</t>
  </si>
  <si>
    <t>STAGER GABORIEAU MATHYS</t>
  </si>
  <si>
    <t>SUBERCHICOT LUCAS</t>
  </si>
  <si>
    <t>ALBISU INTZA</t>
  </si>
  <si>
    <t>FERNANDEZ FAIVRE-CHALON BEÑAT</t>
  </si>
  <si>
    <t>MAZURAIS JULEN</t>
  </si>
  <si>
    <t>SAEZ ELAIA</t>
  </si>
  <si>
    <t>ARRUABARRENA IMANOL</t>
  </si>
  <si>
    <t>ELIZONDO SAN SEBASTIAN JUNE</t>
  </si>
  <si>
    <t>JORAJURIA IHINTZA</t>
  </si>
  <si>
    <t>PETAT SOLER YOAN</t>
  </si>
  <si>
    <t>OURDANABIA JULEN</t>
  </si>
  <si>
    <t>TELLECHEA ERASO JULEN</t>
  </si>
  <si>
    <t>ECHEGARAY GEXAN</t>
  </si>
  <si>
    <t>ARISZAGA AIDA</t>
  </si>
  <si>
    <t>GARRO MIKELE</t>
  </si>
  <si>
    <t>BRICOUT AGATHE</t>
  </si>
  <si>
    <t>CAZAUX SARAH</t>
  </si>
  <si>
    <t>BEZIAT JULES</t>
  </si>
  <si>
    <t>PARIES MATHEO</t>
  </si>
  <si>
    <t>LEBE JEREMY</t>
  </si>
  <si>
    <t>BENOIT NATHAN</t>
  </si>
  <si>
    <t>NEUBERGER JEREMY</t>
  </si>
  <si>
    <t>PECHAMBERT THEA</t>
  </si>
  <si>
    <t>MALIE CHLOE</t>
  </si>
  <si>
    <t>JACQUES CAMILLE</t>
  </si>
  <si>
    <t>BASSIBEY LOUIS</t>
  </si>
  <si>
    <t>SOUBIELLE-CAZAUX ILONA</t>
  </si>
  <si>
    <t>AHYEE-LABART MANON</t>
  </si>
  <si>
    <t>JOYEAU LOU</t>
  </si>
  <si>
    <t>DAUGE LANNAH</t>
  </si>
  <si>
    <t>DIGET-DESORTHES ROMANE</t>
  </si>
  <si>
    <t>ETIENNE ZOE</t>
  </si>
  <si>
    <t>ROTA LUCIE</t>
  </si>
  <si>
    <t>DAUGE KYLIAN</t>
  </si>
  <si>
    <t>GOMES MALICIA</t>
  </si>
  <si>
    <t>JABALOYAS LISA</t>
  </si>
  <si>
    <t>SBRIZZI ELENA</t>
  </si>
  <si>
    <t>BAHRI DACINE</t>
  </si>
  <si>
    <t>EL KOUCH JIHED</t>
  </si>
  <si>
    <t>OLHARAN OIHAN</t>
  </si>
  <si>
    <t>SARAZIN AURELIEN</t>
  </si>
  <si>
    <t>CALVIAC MARIE</t>
  </si>
  <si>
    <t>SALLABERRY JULIETTE</t>
  </si>
  <si>
    <t>PERRIER WILLO</t>
  </si>
  <si>
    <t>CRESPO LOU</t>
  </si>
  <si>
    <t>DAVIS SHAYNA</t>
  </si>
  <si>
    <t>BODET-DEJEAN LUCILE</t>
  </si>
  <si>
    <t>BODET DEJEAN ALINE</t>
  </si>
  <si>
    <t>GANTE CLAIRE</t>
  </si>
  <si>
    <t>CERE LUNA</t>
  </si>
  <si>
    <t>MARCHE JEANNE</t>
  </si>
  <si>
    <t>MILLAN AMELIA</t>
  </si>
  <si>
    <t>BRIEC ETHAN</t>
  </si>
  <si>
    <t>LASSALLE ANDONI</t>
  </si>
  <si>
    <t>FERET SACHA</t>
  </si>
  <si>
    <t>VERMIS LUCAS</t>
  </si>
  <si>
    <t>MONTABORD NOLANN</t>
  </si>
  <si>
    <t>LAURENT NATHAN</t>
  </si>
  <si>
    <t>MICHAUD TITOUAN</t>
  </si>
  <si>
    <t>GUARNERI ENZO</t>
  </si>
  <si>
    <t>KIREMIDJIAN-MERIDA MATIS</t>
  </si>
  <si>
    <t>CARCENAC DE TORNE JULES</t>
  </si>
  <si>
    <t>BRIEC SOREN</t>
  </si>
  <si>
    <t>GARAY ETHAN</t>
  </si>
  <si>
    <t>MONTABORD AARON</t>
  </si>
  <si>
    <t>MEDOU CAMERON</t>
  </si>
  <si>
    <t>FERNANDEZ NATHAN</t>
  </si>
  <si>
    <t>FERNANDEZ MAEL</t>
  </si>
  <si>
    <t>IAZZI SOFIANE</t>
  </si>
  <si>
    <t>LEFEBVRE-SOLANS MILO</t>
  </si>
  <si>
    <t>GARAY ZUHAITZ</t>
  </si>
  <si>
    <t>LEMARCHAND-HEURTIER LOU</t>
  </si>
  <si>
    <t>MRAOUNA SWANN</t>
  </si>
  <si>
    <t>GAUTHIER MAORA</t>
  </si>
  <si>
    <t>NOYER ELEA</t>
  </si>
  <si>
    <t>TAILLANDIER ILUNA</t>
  </si>
  <si>
    <t>BERSOLLE ELAIA</t>
  </si>
  <si>
    <t>FERNANDEZ-CHACANA LOUISE</t>
  </si>
  <si>
    <t>DE ALMEIDA CEIA YOANA</t>
  </si>
  <si>
    <t>PALACIOS-LICCIONI TESSA</t>
  </si>
  <si>
    <t>DROMARD LIYAH</t>
  </si>
  <si>
    <t>MANO LÉANDRA</t>
  </si>
  <si>
    <t>LARROUDE FAUSTINE</t>
  </si>
  <si>
    <t>ARRIETA QUITTERIE</t>
  </si>
  <si>
    <t>MOREAUCHAPELLE SARAH</t>
  </si>
  <si>
    <t>BAREILLE CHLOÉ</t>
  </si>
  <si>
    <t>JAUBERTIE MINNA</t>
  </si>
  <si>
    <t>ESCUDIE AUDREY</t>
  </si>
  <si>
    <t>GOUZIEN A√âNOR</t>
  </si>
  <si>
    <t>OTEGUI KLARA</t>
  </si>
  <si>
    <t>JOUSSEAUME OCÉANE</t>
  </si>
  <si>
    <t>DENGREVILLE-ROUSSEAU MILLA</t>
  </si>
  <si>
    <t>LUCBERNET CAPUCINE</t>
  </si>
  <si>
    <t>LARTIGAU ALAIA</t>
  </si>
  <si>
    <t>GARRO-RODRIGUEZ PERU</t>
  </si>
  <si>
    <t>BAYONNE AV</t>
  </si>
  <si>
    <t>HENDAYE EAE</t>
  </si>
  <si>
    <t>SAINT JEAN DE LUZ UYAT UYAE</t>
  </si>
  <si>
    <t>MIMIZAN CN</t>
  </si>
  <si>
    <t>MIMIZAN</t>
  </si>
  <si>
    <t>LUCOT BERENICE</t>
  </si>
  <si>
    <t>J11F</t>
  </si>
  <si>
    <t>CUGNET LYSA</t>
  </si>
  <si>
    <t>LASSAGA ELAIA</t>
  </si>
  <si>
    <t>DUPUY JEANNE</t>
  </si>
  <si>
    <t>CONSOLO MILO</t>
  </si>
  <si>
    <t>DALL'ACQUA GUILLAUME</t>
  </si>
  <si>
    <t>CARIA LOUSA TILLIO</t>
  </si>
  <si>
    <t>DUPUY ANTONIN</t>
  </si>
  <si>
    <t>WARTELLE MATHIAS</t>
  </si>
  <si>
    <t>SAITTA ADAM</t>
  </si>
  <si>
    <t>DOS REIES KENZO</t>
  </si>
  <si>
    <t>MERELAI JEAN-CHRISTOPHE</t>
  </si>
  <si>
    <t>Absente</t>
  </si>
  <si>
    <t>BOUDE ALICE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</si>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</sst>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2"/>
      <color theme="1"/>
      <name val="Calibri"/>
      <family val="2"/>
      <charset val="134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24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mbria"/>
      <family val="1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name val="Verdana"/>
      <family val="2"/>
    </font>
    <font>
      <sz val="10"/>
      <color rgb="FF000000"/>
      <name val="Calibri"/>
      <family val="2"/>
      <scheme val="minor"/>
    </font>
    <font>
      <b/>
      <sz val="11"/>
      <name val="Arial"/>
      <family val="2"/>
    </font>
    <font>
      <b/>
      <sz val="12"/>
      <color theme="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/>
    <xf numFmtId="0" fontId="0" fillId="2" borderId="0" xfId="0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7" fontId="0" fillId="2" borderId="0" xfId="0" applyNumberFormat="1" applyFill="1" applyAlignment="1">
      <alignment horizontal="center"/>
    </xf>
    <xf numFmtId="14" fontId="0" fillId="2" borderId="0" xfId="0" applyNumberFormat="1" applyFill="1"/>
    <xf numFmtId="0" fontId="5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2" borderId="0" xfId="0" applyFont="1" applyFill="1"/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6" fillId="2" borderId="0" xfId="1" applyFill="1" applyBorder="1" applyAlignment="1">
      <alignment horizontal="center" vertical="top"/>
    </xf>
    <xf numFmtId="47" fontId="1" fillId="2" borderId="0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 applyProtection="1">
      <alignment horizontal="center"/>
      <protection locked="0"/>
    </xf>
    <xf numFmtId="14" fontId="3" fillId="0" borderId="2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14" fontId="3" fillId="0" borderId="27" xfId="0" applyNumberFormat="1" applyFont="1" applyFill="1" applyBorder="1" applyAlignment="1" applyProtection="1">
      <alignment horizontal="center"/>
      <protection locked="0"/>
    </xf>
    <xf numFmtId="0" fontId="6" fillId="2" borderId="0" xfId="1" applyFill="1" applyBorder="1" applyAlignment="1">
      <alignment vertical="top"/>
    </xf>
    <xf numFmtId="0" fontId="15" fillId="0" borderId="26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25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>
      <alignment horizontal="left"/>
    </xf>
    <xf numFmtId="47" fontId="1" fillId="2" borderId="2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 applyProtection="1">
      <alignment horizontal="left" vertical="center"/>
      <protection locked="0"/>
    </xf>
    <xf numFmtId="14" fontId="14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4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>
      <alignment horizontal="left" vertical="center"/>
    </xf>
    <xf numFmtId="0" fontId="0" fillId="2" borderId="0" xfId="0" applyNumberFormat="1" applyFill="1" applyAlignment="1"/>
    <xf numFmtId="0" fontId="0" fillId="2" borderId="0" xfId="0" applyNumberFormat="1" applyFill="1" applyAlignment="1">
      <alignment horizontal="center"/>
    </xf>
    <xf numFmtId="0" fontId="1" fillId="2" borderId="24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0" fontId="6" fillId="2" borderId="0" xfId="1" applyNumberForma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center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horizontal="left" vertical="center"/>
    </xf>
    <xf numFmtId="0" fontId="1" fillId="2" borderId="32" xfId="0" applyNumberFormat="1" applyFont="1" applyFill="1" applyBorder="1" applyAlignment="1">
      <alignment horizontal="center" vertical="top" wrapText="1"/>
    </xf>
    <xf numFmtId="0" fontId="1" fillId="2" borderId="16" xfId="0" applyNumberFormat="1" applyFont="1" applyFill="1" applyBorder="1" applyAlignment="1">
      <alignment horizontal="center" vertical="center" wrapText="1"/>
    </xf>
    <xf numFmtId="47" fontId="17" fillId="2" borderId="16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top" wrapText="1"/>
    </xf>
    <xf numFmtId="47" fontId="1" fillId="2" borderId="28" xfId="0" applyNumberFormat="1" applyFont="1" applyFill="1" applyBorder="1" applyAlignment="1">
      <alignment horizontal="center" vertical="top" wrapText="1"/>
    </xf>
    <xf numFmtId="0" fontId="1" fillId="2" borderId="34" xfId="0" applyNumberFormat="1" applyFont="1" applyFill="1" applyBorder="1" applyAlignment="1">
      <alignment horizontal="center" vertical="top" wrapText="1"/>
    </xf>
    <xf numFmtId="0" fontId="17" fillId="2" borderId="33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/>
    </xf>
    <xf numFmtId="0" fontId="3" fillId="0" borderId="35" xfId="0" applyFont="1" applyFill="1" applyBorder="1" applyAlignment="1" applyProtection="1">
      <alignment horizontal="left"/>
      <protection locked="0"/>
    </xf>
    <xf numFmtId="0" fontId="3" fillId="0" borderId="27" xfId="0" applyNumberFormat="1" applyFont="1" applyFill="1" applyBorder="1" applyAlignment="1">
      <alignment horizontal="center"/>
    </xf>
    <xf numFmtId="14" fontId="14" fillId="0" borderId="2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2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27" xfId="0" applyNumberFormat="1" applyFont="1" applyFill="1" applyBorder="1" applyAlignment="1" applyProtection="1">
      <alignment horizontal="center"/>
    </xf>
    <xf numFmtId="0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35" xfId="0" applyNumberFormat="1" applyFont="1" applyFill="1" applyBorder="1" applyAlignment="1" applyProtection="1">
      <alignment horizontal="center"/>
    </xf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/>
    </xf>
    <xf numFmtId="0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center"/>
      <protection locked="0"/>
    </xf>
    <xf numFmtId="0" fontId="18" fillId="2" borderId="28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7" fontId="1" fillId="2" borderId="29" xfId="0" applyNumberFormat="1" applyFont="1" applyFill="1" applyBorder="1" applyAlignment="1">
      <alignment horizontal="center" vertical="center" wrapText="1"/>
    </xf>
    <xf numFmtId="47" fontId="1" fillId="2" borderId="3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justify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5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Normal" xfId="0" builtinId="0"/>
  </cellStyles>
  <dxfs count="16">
    <dxf>
      <font>
        <color auto="1"/>
      </font>
      <fill>
        <patternFill>
          <bgColor rgb="FFD58987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 patternType="solid">
          <bgColor theme="1"/>
        </patternFill>
      </fill>
    </dxf>
    <dxf>
      <font>
        <color rgb="FFFFFF00"/>
      </font>
      <fill>
        <patternFill>
          <bgColor rgb="FFFFFF00"/>
        </patternFill>
      </fill>
    </dxf>
    <dxf>
      <font>
        <color auto="1"/>
      </font>
      <fill>
        <patternFill>
          <bgColor rgb="FFD58987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D58987"/>
      <color rgb="FFD6D6D6"/>
      <color rgb="FF4278F5"/>
      <color rgb="FFCA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63500</xdr:colOff>
          <xdr:row>9</xdr:row>
          <xdr:rowOff>317500</xdr:rowOff>
        </xdr:from>
        <xdr:to>
          <xdr:col>27</xdr:col>
          <xdr:colOff>1130300</xdr:colOff>
          <xdr:row>9</xdr:row>
          <xdr:rowOff>736600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Tri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393700</xdr:colOff>
          <xdr:row>9</xdr:row>
          <xdr:rowOff>698500</xdr:rowOff>
        </xdr:from>
        <xdr:to>
          <xdr:col>1</xdr:col>
          <xdr:colOff>2273300</xdr:colOff>
          <xdr:row>10</xdr:row>
          <xdr:rowOff>25400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Tri par Nom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AC286"/>
  <sheetViews>
    <sheetView tabSelected="1" topLeftCell="N45" zoomScale="139" zoomScaleNormal="100" workbookViewId="0">
      <selection activeCell="X160" sqref="X160"/>
    </sheetView>
  </sheetViews>
  <sheetFormatPr baseColWidth="10" defaultColWidth="10.83203125" defaultRowHeight="16" x14ac:dyDescent="0.2"/>
  <cols>
    <col min="1" max="1" width="10.83203125" style="1"/>
    <col min="2" max="2" width="34.5" style="1" customWidth="1"/>
    <col min="3" max="3" width="27.6640625" style="1" customWidth="1"/>
    <col min="4" max="4" width="10.83203125" style="62"/>
    <col min="5" max="5" width="8.6640625" style="1" customWidth="1"/>
    <col min="6" max="6" width="12" style="39" bestFit="1" customWidth="1"/>
    <col min="7" max="22" width="11.1640625" style="73" customWidth="1"/>
    <col min="23" max="23" width="11.1640625" style="38" customWidth="1"/>
    <col min="24" max="24" width="11.1640625" style="73" customWidth="1"/>
    <col min="25" max="25" width="12" style="73" customWidth="1"/>
    <col min="26" max="26" width="12.1640625" style="73" customWidth="1"/>
    <col min="27" max="27" width="10.6640625" style="73" customWidth="1"/>
    <col min="28" max="28" width="15" style="38" customWidth="1"/>
    <col min="29" max="29" width="33.83203125" style="1" customWidth="1"/>
    <col min="30" max="16384" width="10.83203125" style="1"/>
  </cols>
  <sheetData>
    <row r="2" spans="1:29" ht="30" customHeight="1" x14ac:dyDescent="0.2">
      <c r="F2" s="136" t="s">
        <v>22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8"/>
      <c r="X2" s="88"/>
      <c r="Y2" s="88"/>
    </row>
    <row r="3" spans="1:29" ht="20" customHeight="1" x14ac:dyDescent="0.2">
      <c r="F3" s="139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1"/>
      <c r="X3" s="89"/>
      <c r="Y3" s="89"/>
    </row>
    <row r="4" spans="1:29" x14ac:dyDescent="0.2">
      <c r="A4" s="2"/>
      <c r="B4" s="2"/>
      <c r="C4" s="2"/>
      <c r="E4" s="2"/>
      <c r="F4" s="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Y4" s="84"/>
      <c r="Z4" s="84"/>
      <c r="AA4" s="84"/>
    </row>
    <row r="5" spans="1:29" s="48" customFormat="1" ht="20" customHeight="1" x14ac:dyDescent="0.2">
      <c r="A5" s="2"/>
      <c r="B5" s="2"/>
      <c r="C5" s="2"/>
      <c r="D5" s="61"/>
      <c r="E5" s="2"/>
      <c r="F5" s="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59"/>
      <c r="X5" s="82"/>
      <c r="Y5" s="82"/>
      <c r="Z5" s="82"/>
      <c r="AA5" s="82"/>
      <c r="AB5" s="49"/>
    </row>
    <row r="6" spans="1:29" s="47" customFormat="1" ht="22" x14ac:dyDescent="0.2">
      <c r="B6" s="46" t="s">
        <v>188</v>
      </c>
      <c r="C6" s="46"/>
      <c r="F6" s="133" t="s">
        <v>23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83"/>
      <c r="Y6" s="85"/>
      <c r="Z6" s="85"/>
      <c r="AA6" s="85"/>
    </row>
    <row r="8" spans="1:29" ht="17" thickBot="1" x14ac:dyDescent="0.25">
      <c r="B8" s="52" t="str">
        <f>"Nombre de sportifs : "&amp;COUNTA(totalsexe)&amp;" dont "&amp;COUNTIF(totalsexe,"F")&amp;" femmes et "&amp;COUNTIF(totalsexe,"H")&amp;" hommes"</f>
        <v>Nombre de sportifs : 145 dont 79 femmes et 66 hommes</v>
      </c>
      <c r="C8" s="52"/>
    </row>
    <row r="9" spans="1:29" ht="32" customHeight="1" thickBot="1" x14ac:dyDescent="0.25">
      <c r="B9" s="126" t="s">
        <v>0</v>
      </c>
      <c r="C9" s="132" t="s">
        <v>25</v>
      </c>
      <c r="D9" s="129" t="s">
        <v>24</v>
      </c>
      <c r="E9" s="126" t="s">
        <v>1</v>
      </c>
      <c r="F9" s="147" t="s">
        <v>2</v>
      </c>
      <c r="G9" s="74" t="s">
        <v>47</v>
      </c>
      <c r="H9" s="144" t="s">
        <v>49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  <c r="W9" s="149" t="s">
        <v>51</v>
      </c>
      <c r="X9" s="150"/>
      <c r="Y9" s="142" t="str">
        <f>G9</f>
        <v>Activité 1</v>
      </c>
      <c r="Z9" s="142" t="str">
        <f>H9</f>
        <v>Activité 2</v>
      </c>
      <c r="AA9" s="142" t="str">
        <f>W9</f>
        <v>Activité 3</v>
      </c>
      <c r="AB9" s="50"/>
    </row>
    <row r="10" spans="1:29" ht="84" customHeight="1" thickBot="1" x14ac:dyDescent="0.25">
      <c r="B10" s="127"/>
      <c r="C10" s="127"/>
      <c r="D10" s="130"/>
      <c r="E10" s="127"/>
      <c r="F10" s="148"/>
      <c r="G10" s="91" t="s">
        <v>48</v>
      </c>
      <c r="H10" s="91" t="s">
        <v>50</v>
      </c>
      <c r="I10" s="91" t="s">
        <v>53</v>
      </c>
      <c r="J10" s="91" t="s">
        <v>54</v>
      </c>
      <c r="K10" s="91" t="s">
        <v>55</v>
      </c>
      <c r="L10" s="91" t="s">
        <v>56</v>
      </c>
      <c r="M10" s="91" t="s">
        <v>57</v>
      </c>
      <c r="N10" s="91" t="s">
        <v>58</v>
      </c>
      <c r="O10" s="91" t="s">
        <v>59</v>
      </c>
      <c r="P10" s="91" t="s">
        <v>60</v>
      </c>
      <c r="Q10" s="91" t="s">
        <v>61</v>
      </c>
      <c r="R10" s="91" t="s">
        <v>62</v>
      </c>
      <c r="S10" s="91" t="s">
        <v>63</v>
      </c>
      <c r="T10" s="91" t="s">
        <v>64</v>
      </c>
      <c r="U10" s="91" t="s">
        <v>65</v>
      </c>
      <c r="V10" s="91" t="s">
        <v>66</v>
      </c>
      <c r="W10" s="92" t="s">
        <v>52</v>
      </c>
      <c r="X10" s="96" t="s">
        <v>67</v>
      </c>
      <c r="Y10" s="143"/>
      <c r="Z10" s="143"/>
      <c r="AA10" s="143"/>
      <c r="AB10" s="50"/>
    </row>
    <row r="11" spans="1:29" ht="17" customHeight="1" thickBot="1" x14ac:dyDescent="0.25">
      <c r="B11" s="128"/>
      <c r="C11" s="128"/>
      <c r="D11" s="131"/>
      <c r="E11" s="128"/>
      <c r="F11" s="124">
        <v>2020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  <c r="X11" s="90"/>
      <c r="Y11" s="93"/>
      <c r="Z11" s="95"/>
      <c r="AA11" s="95"/>
      <c r="AB11" s="65" t="s">
        <v>69</v>
      </c>
      <c r="AC11" s="65" t="s">
        <v>70</v>
      </c>
    </row>
    <row r="12" spans="1:29" s="3" customFormat="1" ht="14" x14ac:dyDescent="0.2">
      <c r="B12" s="63" t="s">
        <v>40</v>
      </c>
      <c r="C12" s="63" t="s">
        <v>187</v>
      </c>
      <c r="D12" s="67" t="str">
        <f t="shared" ref="D12:D43" si="0">IF(B12&lt;&gt;"","J"&amp;(($F$11)-(YEAR(F12)))&amp;E12,"")</f>
        <v>J11F</v>
      </c>
      <c r="E12" s="68" t="s">
        <v>19</v>
      </c>
      <c r="F12" s="54">
        <v>39887</v>
      </c>
      <c r="G12" s="75">
        <v>40</v>
      </c>
      <c r="H12" s="110">
        <v>30</v>
      </c>
      <c r="I12" s="111">
        <v>10</v>
      </c>
      <c r="J12" s="111">
        <v>20</v>
      </c>
      <c r="K12" s="111">
        <v>10</v>
      </c>
      <c r="L12" s="111">
        <v>10</v>
      </c>
      <c r="M12" s="111">
        <v>10</v>
      </c>
      <c r="N12" s="111">
        <v>30</v>
      </c>
      <c r="O12" s="111">
        <v>10</v>
      </c>
      <c r="P12" s="111">
        <v>10</v>
      </c>
      <c r="Q12" s="111">
        <v>30</v>
      </c>
      <c r="R12" s="111">
        <v>10</v>
      </c>
      <c r="S12" s="111">
        <v>10</v>
      </c>
      <c r="T12" s="111">
        <v>20</v>
      </c>
      <c r="U12" s="111">
        <v>10</v>
      </c>
      <c r="V12" s="112">
        <v>10</v>
      </c>
      <c r="W12" s="51" t="s">
        <v>68</v>
      </c>
      <c r="X12" s="104">
        <v>19</v>
      </c>
      <c r="Y12" s="105">
        <f t="shared" ref="Y12:Y75" si="1">IF(G12&gt;0,G12,"")</f>
        <v>40</v>
      </c>
      <c r="Z12" s="86">
        <f t="shared" ref="Z12:Z43" si="2">SUM(H12:V12)</f>
        <v>230</v>
      </c>
      <c r="AA12" s="86">
        <f t="shared" ref="AA12:AA75" si="3">IF(W12="Ergo",X12/2,IF(W12="Course + Ergo",X12,""))</f>
        <v>19</v>
      </c>
      <c r="AB12" s="97">
        <f t="shared" ref="AB12:AB75" si="4">SUM(Y12:AA12)</f>
        <v>289</v>
      </c>
      <c r="AC12" s="98" t="str">
        <f>IF(B12&lt;&gt;"",B12,"")</f>
        <v>SOUBIELLE LEANE</v>
      </c>
    </row>
    <row r="13" spans="1:29" s="3" customFormat="1" ht="14" x14ac:dyDescent="0.2">
      <c r="B13" s="63" t="s">
        <v>44</v>
      </c>
      <c r="C13" s="63" t="s">
        <v>187</v>
      </c>
      <c r="D13" s="67" t="str">
        <f t="shared" si="0"/>
        <v>J11F</v>
      </c>
      <c r="E13" s="68" t="s">
        <v>19</v>
      </c>
      <c r="F13" s="54">
        <v>39817</v>
      </c>
      <c r="G13" s="75">
        <v>40</v>
      </c>
      <c r="H13" s="76">
        <v>20</v>
      </c>
      <c r="I13" s="113">
        <v>10</v>
      </c>
      <c r="J13" s="113">
        <v>10</v>
      </c>
      <c r="K13" s="113">
        <v>10</v>
      </c>
      <c r="L13" s="113">
        <v>10</v>
      </c>
      <c r="M13" s="113">
        <v>10</v>
      </c>
      <c r="N13" s="113">
        <v>10</v>
      </c>
      <c r="O13" s="113">
        <v>10</v>
      </c>
      <c r="P13" s="113">
        <v>20</v>
      </c>
      <c r="Q13" s="113">
        <v>20</v>
      </c>
      <c r="R13" s="113">
        <v>10</v>
      </c>
      <c r="S13" s="113">
        <v>10</v>
      </c>
      <c r="T13" s="113">
        <v>10</v>
      </c>
      <c r="U13" s="113">
        <v>10</v>
      </c>
      <c r="V13" s="114">
        <v>10</v>
      </c>
      <c r="W13" s="51" t="s">
        <v>68</v>
      </c>
      <c r="X13" s="106">
        <v>20</v>
      </c>
      <c r="Y13" s="107">
        <f t="shared" si="1"/>
        <v>40</v>
      </c>
      <c r="Z13" s="86">
        <f t="shared" si="2"/>
        <v>180</v>
      </c>
      <c r="AA13" s="86">
        <f t="shared" si="3"/>
        <v>20</v>
      </c>
      <c r="AB13" s="97">
        <f t="shared" si="4"/>
        <v>240</v>
      </c>
      <c r="AC13" s="55" t="str">
        <f t="shared" ref="AC13:AC76" si="5">IF(B13&lt;&gt;"",B13,"")</f>
        <v>RIZZO LILOU</v>
      </c>
    </row>
    <row r="14" spans="1:29" s="3" customFormat="1" ht="14" x14ac:dyDescent="0.2">
      <c r="B14" s="66" t="s">
        <v>123</v>
      </c>
      <c r="C14" s="66" t="s">
        <v>187</v>
      </c>
      <c r="D14" s="67" t="str">
        <f t="shared" si="0"/>
        <v>J11F</v>
      </c>
      <c r="E14" s="68" t="s">
        <v>19</v>
      </c>
      <c r="F14" s="69">
        <v>40140</v>
      </c>
      <c r="G14" s="125"/>
      <c r="H14" s="77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6"/>
      <c r="W14" s="51"/>
      <c r="X14" s="108"/>
      <c r="Y14" s="107" t="str">
        <f t="shared" si="1"/>
        <v/>
      </c>
      <c r="Z14" s="86">
        <f t="shared" si="2"/>
        <v>0</v>
      </c>
      <c r="AA14" s="86" t="str">
        <f t="shared" si="3"/>
        <v/>
      </c>
      <c r="AB14" s="97" t="s">
        <v>202</v>
      </c>
      <c r="AC14" s="55" t="str">
        <f t="shared" si="5"/>
        <v>GOMES MALICIA</v>
      </c>
    </row>
    <row r="15" spans="1:29" s="3" customFormat="1" ht="14" x14ac:dyDescent="0.2">
      <c r="B15" s="66" t="s">
        <v>124</v>
      </c>
      <c r="C15" s="66" t="s">
        <v>187</v>
      </c>
      <c r="D15" s="67" t="str">
        <f t="shared" si="0"/>
        <v>J11F</v>
      </c>
      <c r="E15" s="68" t="s">
        <v>19</v>
      </c>
      <c r="F15" s="69">
        <v>40017</v>
      </c>
      <c r="G15" s="125">
        <v>40</v>
      </c>
      <c r="H15" s="77">
        <v>30</v>
      </c>
      <c r="I15" s="115">
        <v>10</v>
      </c>
      <c r="J15" s="115">
        <v>20</v>
      </c>
      <c r="K15" s="115">
        <v>10</v>
      </c>
      <c r="L15" s="115">
        <v>20</v>
      </c>
      <c r="M15" s="115">
        <v>30</v>
      </c>
      <c r="N15" s="115">
        <v>30</v>
      </c>
      <c r="O15" s="115">
        <v>30</v>
      </c>
      <c r="P15" s="115">
        <v>30</v>
      </c>
      <c r="Q15" s="115">
        <v>30</v>
      </c>
      <c r="R15" s="115">
        <v>20</v>
      </c>
      <c r="S15" s="115">
        <v>10</v>
      </c>
      <c r="T15" s="115">
        <v>20</v>
      </c>
      <c r="U15" s="115">
        <v>20</v>
      </c>
      <c r="V15" s="116">
        <v>10</v>
      </c>
      <c r="W15" s="51" t="s">
        <v>68</v>
      </c>
      <c r="X15" s="108">
        <v>0</v>
      </c>
      <c r="Y15" s="107">
        <f t="shared" si="1"/>
        <v>40</v>
      </c>
      <c r="Z15" s="86">
        <f t="shared" si="2"/>
        <v>320</v>
      </c>
      <c r="AA15" s="86">
        <f t="shared" si="3"/>
        <v>0</v>
      </c>
      <c r="AB15" s="97">
        <f t="shared" si="4"/>
        <v>360</v>
      </c>
      <c r="AC15" s="55" t="str">
        <f t="shared" si="5"/>
        <v>JABALOYAS LISA</v>
      </c>
    </row>
    <row r="16" spans="1:29" s="3" customFormat="1" ht="14" x14ac:dyDescent="0.2">
      <c r="B16" s="63" t="s">
        <v>125</v>
      </c>
      <c r="C16" s="63" t="s">
        <v>187</v>
      </c>
      <c r="D16" s="67" t="str">
        <f t="shared" si="0"/>
        <v>J11F</v>
      </c>
      <c r="E16" s="68" t="s">
        <v>19</v>
      </c>
      <c r="F16" s="54">
        <v>39823</v>
      </c>
      <c r="G16" s="75">
        <v>40</v>
      </c>
      <c r="H16" s="76">
        <v>10</v>
      </c>
      <c r="I16" s="113">
        <v>10</v>
      </c>
      <c r="J16" s="113">
        <v>10</v>
      </c>
      <c r="K16" s="113">
        <v>20</v>
      </c>
      <c r="L16" s="113">
        <v>10</v>
      </c>
      <c r="M16" s="113">
        <v>10</v>
      </c>
      <c r="N16" s="113">
        <v>10</v>
      </c>
      <c r="O16" s="113">
        <v>20</v>
      </c>
      <c r="P16" s="113">
        <v>10</v>
      </c>
      <c r="Q16" s="113">
        <v>20</v>
      </c>
      <c r="R16" s="113">
        <v>20</v>
      </c>
      <c r="S16" s="113">
        <v>10</v>
      </c>
      <c r="T16" s="113">
        <v>10</v>
      </c>
      <c r="U16" s="113">
        <v>20</v>
      </c>
      <c r="V16" s="114">
        <v>10</v>
      </c>
      <c r="W16" s="51" t="s">
        <v>68</v>
      </c>
      <c r="X16" s="106">
        <v>16</v>
      </c>
      <c r="Y16" s="107">
        <f t="shared" si="1"/>
        <v>40</v>
      </c>
      <c r="Z16" s="86">
        <f t="shared" si="2"/>
        <v>200</v>
      </c>
      <c r="AA16" s="86">
        <f t="shared" si="3"/>
        <v>16</v>
      </c>
      <c r="AB16" s="97">
        <f t="shared" si="4"/>
        <v>256</v>
      </c>
      <c r="AC16" s="55" t="str">
        <f t="shared" si="5"/>
        <v>SBRIZZI ELENA</v>
      </c>
    </row>
    <row r="17" spans="2:29" s="3" customFormat="1" ht="14" x14ac:dyDescent="0.2">
      <c r="B17" s="55" t="s">
        <v>126</v>
      </c>
      <c r="C17" s="55" t="s">
        <v>187</v>
      </c>
      <c r="D17" s="67" t="str">
        <f t="shared" si="0"/>
        <v>J11F</v>
      </c>
      <c r="E17" s="68" t="s">
        <v>19</v>
      </c>
      <c r="F17" s="54">
        <v>39975</v>
      </c>
      <c r="G17" s="76">
        <v>40</v>
      </c>
      <c r="H17" s="76">
        <v>20</v>
      </c>
      <c r="I17" s="113">
        <v>10</v>
      </c>
      <c r="J17" s="113">
        <v>10</v>
      </c>
      <c r="K17" s="113">
        <v>0</v>
      </c>
      <c r="L17" s="113">
        <v>20</v>
      </c>
      <c r="M17" s="113">
        <v>20</v>
      </c>
      <c r="N17" s="113">
        <v>10</v>
      </c>
      <c r="O17" s="113">
        <v>20</v>
      </c>
      <c r="P17" s="113">
        <v>30</v>
      </c>
      <c r="Q17" s="113">
        <v>30</v>
      </c>
      <c r="R17" s="113">
        <v>10</v>
      </c>
      <c r="S17" s="113">
        <v>0</v>
      </c>
      <c r="T17" s="113">
        <v>20</v>
      </c>
      <c r="U17" s="113">
        <v>20</v>
      </c>
      <c r="V17" s="114">
        <v>10</v>
      </c>
      <c r="W17" s="51" t="s">
        <v>68</v>
      </c>
      <c r="X17" s="106">
        <v>8</v>
      </c>
      <c r="Y17" s="107">
        <f t="shared" si="1"/>
        <v>40</v>
      </c>
      <c r="Z17" s="86">
        <f t="shared" si="2"/>
        <v>230</v>
      </c>
      <c r="AA17" s="86">
        <f t="shared" si="3"/>
        <v>8</v>
      </c>
      <c r="AB17" s="97">
        <f t="shared" si="4"/>
        <v>278</v>
      </c>
      <c r="AC17" s="55" t="str">
        <f t="shared" si="5"/>
        <v>BAHRI DACINE</v>
      </c>
    </row>
    <row r="18" spans="2:29" s="3" customFormat="1" ht="14" x14ac:dyDescent="0.2">
      <c r="B18" s="55" t="s">
        <v>96</v>
      </c>
      <c r="C18" s="55" t="s">
        <v>186</v>
      </c>
      <c r="D18" s="67" t="str">
        <f t="shared" si="0"/>
        <v>J12F</v>
      </c>
      <c r="E18" s="53" t="s">
        <v>19</v>
      </c>
      <c r="F18" s="54">
        <v>39644</v>
      </c>
      <c r="G18" s="76">
        <v>40</v>
      </c>
      <c r="H18" s="76">
        <v>20</v>
      </c>
      <c r="I18" s="113">
        <v>0</v>
      </c>
      <c r="J18" s="113">
        <v>20</v>
      </c>
      <c r="K18" s="113">
        <v>20</v>
      </c>
      <c r="L18" s="113">
        <v>0</v>
      </c>
      <c r="M18" s="113">
        <v>0</v>
      </c>
      <c r="N18" s="113">
        <v>10</v>
      </c>
      <c r="O18" s="113">
        <v>20</v>
      </c>
      <c r="P18" s="113">
        <v>30</v>
      </c>
      <c r="Q18" s="113">
        <v>20</v>
      </c>
      <c r="R18" s="113">
        <v>10</v>
      </c>
      <c r="S18" s="113">
        <v>10</v>
      </c>
      <c r="T18" s="113">
        <v>10</v>
      </c>
      <c r="U18" s="113">
        <v>10</v>
      </c>
      <c r="V18" s="114">
        <v>10</v>
      </c>
      <c r="W18" s="51" t="s">
        <v>68</v>
      </c>
      <c r="X18" s="106">
        <v>0</v>
      </c>
      <c r="Y18" s="107">
        <f t="shared" si="1"/>
        <v>40</v>
      </c>
      <c r="Z18" s="86">
        <f t="shared" si="2"/>
        <v>190</v>
      </c>
      <c r="AA18" s="86">
        <f t="shared" si="3"/>
        <v>0</v>
      </c>
      <c r="AB18" s="97">
        <f t="shared" si="4"/>
        <v>230</v>
      </c>
      <c r="AC18" s="55" t="str">
        <f t="shared" si="5"/>
        <v>ELIZONDO SAN SEBASTIAN JUNE</v>
      </c>
    </row>
    <row r="19" spans="2:29" s="3" customFormat="1" ht="14" x14ac:dyDescent="0.2">
      <c r="B19" s="55" t="s">
        <v>97</v>
      </c>
      <c r="C19" s="55" t="s">
        <v>186</v>
      </c>
      <c r="D19" s="67" t="str">
        <f t="shared" si="0"/>
        <v>J12F</v>
      </c>
      <c r="E19" s="68" t="s">
        <v>19</v>
      </c>
      <c r="F19" s="54">
        <v>39790</v>
      </c>
      <c r="G19" s="76">
        <v>40</v>
      </c>
      <c r="H19" s="76">
        <v>20</v>
      </c>
      <c r="I19" s="113">
        <v>10</v>
      </c>
      <c r="J19" s="113">
        <v>30</v>
      </c>
      <c r="K19" s="113">
        <v>30</v>
      </c>
      <c r="L19" s="113">
        <v>30</v>
      </c>
      <c r="M19" s="113">
        <v>30</v>
      </c>
      <c r="N19" s="113">
        <v>30</v>
      </c>
      <c r="O19" s="113">
        <v>20</v>
      </c>
      <c r="P19" s="113">
        <v>30</v>
      </c>
      <c r="Q19" s="113">
        <v>30</v>
      </c>
      <c r="R19" s="113">
        <v>10</v>
      </c>
      <c r="S19" s="113">
        <v>10</v>
      </c>
      <c r="T19" s="113">
        <v>20</v>
      </c>
      <c r="U19" s="113">
        <v>10</v>
      </c>
      <c r="V19" s="114">
        <v>0</v>
      </c>
      <c r="W19" s="51" t="s">
        <v>68</v>
      </c>
      <c r="X19" s="106">
        <v>0</v>
      </c>
      <c r="Y19" s="107">
        <f t="shared" si="1"/>
        <v>40</v>
      </c>
      <c r="Z19" s="86">
        <f t="shared" si="2"/>
        <v>310</v>
      </c>
      <c r="AA19" s="86">
        <f t="shared" si="3"/>
        <v>0</v>
      </c>
      <c r="AB19" s="97">
        <f t="shared" si="4"/>
        <v>350</v>
      </c>
      <c r="AC19" s="55" t="str">
        <f t="shared" si="5"/>
        <v>JORAJURIA IHINTZA</v>
      </c>
    </row>
    <row r="20" spans="2:29" s="3" customFormat="1" ht="14" x14ac:dyDescent="0.2">
      <c r="B20" s="70" t="s">
        <v>120</v>
      </c>
      <c r="C20" s="70" t="s">
        <v>41</v>
      </c>
      <c r="D20" s="67" t="str">
        <f t="shared" si="0"/>
        <v>J12F</v>
      </c>
      <c r="E20" s="68" t="s">
        <v>19</v>
      </c>
      <c r="F20" s="69">
        <v>39721</v>
      </c>
      <c r="G20" s="77">
        <v>40</v>
      </c>
      <c r="H20" s="77">
        <v>10</v>
      </c>
      <c r="I20" s="115">
        <v>10</v>
      </c>
      <c r="J20" s="115">
        <v>10</v>
      </c>
      <c r="K20" s="115">
        <v>20</v>
      </c>
      <c r="L20" s="115">
        <v>10</v>
      </c>
      <c r="M20" s="115">
        <v>10</v>
      </c>
      <c r="N20" s="115">
        <v>10</v>
      </c>
      <c r="O20" s="115">
        <v>10</v>
      </c>
      <c r="P20" s="115">
        <v>20</v>
      </c>
      <c r="Q20" s="115">
        <v>20</v>
      </c>
      <c r="R20" s="115">
        <v>10</v>
      </c>
      <c r="S20" s="115">
        <v>10</v>
      </c>
      <c r="T20" s="115">
        <v>10</v>
      </c>
      <c r="U20" s="115">
        <v>10</v>
      </c>
      <c r="V20" s="116">
        <v>0</v>
      </c>
      <c r="W20" s="51" t="s">
        <v>68</v>
      </c>
      <c r="X20" s="108">
        <v>14</v>
      </c>
      <c r="Y20" s="107">
        <f t="shared" si="1"/>
        <v>40</v>
      </c>
      <c r="Z20" s="86">
        <f t="shared" si="2"/>
        <v>170</v>
      </c>
      <c r="AA20" s="86">
        <f t="shared" si="3"/>
        <v>14</v>
      </c>
      <c r="AB20" s="97">
        <f t="shared" si="4"/>
        <v>224</v>
      </c>
      <c r="AC20" s="55" t="str">
        <f t="shared" si="5"/>
        <v>ETIENNE ZOE</v>
      </c>
    </row>
    <row r="21" spans="2:29" s="3" customFormat="1" ht="14" x14ac:dyDescent="0.2">
      <c r="B21" s="70" t="s">
        <v>121</v>
      </c>
      <c r="C21" s="70" t="s">
        <v>41</v>
      </c>
      <c r="D21" s="67" t="str">
        <f t="shared" si="0"/>
        <v>J12F</v>
      </c>
      <c r="E21" s="68" t="s">
        <v>19</v>
      </c>
      <c r="F21" s="69">
        <v>39668</v>
      </c>
      <c r="G21" s="77"/>
      <c r="H21" s="77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  <c r="W21" s="51"/>
      <c r="X21" s="106"/>
      <c r="Y21" s="107" t="str">
        <f t="shared" si="1"/>
        <v/>
      </c>
      <c r="Z21" s="86">
        <f t="shared" si="2"/>
        <v>0</v>
      </c>
      <c r="AA21" s="86" t="str">
        <f t="shared" si="3"/>
        <v/>
      </c>
      <c r="AB21" s="97" t="s">
        <v>202</v>
      </c>
      <c r="AC21" s="55" t="str">
        <f t="shared" si="5"/>
        <v>ROTA LUCIE</v>
      </c>
    </row>
    <row r="22" spans="2:29" s="3" customFormat="1" ht="14" x14ac:dyDescent="0.2">
      <c r="B22" s="55" t="s">
        <v>43</v>
      </c>
      <c r="C22" s="55" t="s">
        <v>36</v>
      </c>
      <c r="D22" s="67" t="str">
        <f t="shared" si="0"/>
        <v>J12F</v>
      </c>
      <c r="E22" s="68" t="s">
        <v>19</v>
      </c>
      <c r="F22" s="54">
        <v>39536</v>
      </c>
      <c r="G22" s="76">
        <v>40</v>
      </c>
      <c r="H22" s="76">
        <v>10</v>
      </c>
      <c r="I22" s="113">
        <v>0</v>
      </c>
      <c r="J22" s="113">
        <v>10</v>
      </c>
      <c r="K22" s="113">
        <v>10</v>
      </c>
      <c r="L22" s="113">
        <v>10</v>
      </c>
      <c r="M22" s="113">
        <v>10</v>
      </c>
      <c r="N22" s="113">
        <v>10</v>
      </c>
      <c r="O22" s="113">
        <v>10</v>
      </c>
      <c r="P22" s="113">
        <v>10</v>
      </c>
      <c r="Q22" s="113">
        <v>20</v>
      </c>
      <c r="R22" s="113">
        <v>10</v>
      </c>
      <c r="S22" s="113">
        <v>10</v>
      </c>
      <c r="T22" s="113">
        <v>10</v>
      </c>
      <c r="U22" s="113">
        <v>10</v>
      </c>
      <c r="V22" s="114">
        <v>10</v>
      </c>
      <c r="W22" s="51" t="s">
        <v>68</v>
      </c>
      <c r="X22" s="106">
        <v>5</v>
      </c>
      <c r="Y22" s="107">
        <f t="shared" si="1"/>
        <v>40</v>
      </c>
      <c r="Z22" s="86">
        <f t="shared" si="2"/>
        <v>150</v>
      </c>
      <c r="AA22" s="86">
        <f t="shared" si="3"/>
        <v>5</v>
      </c>
      <c r="AB22" s="97">
        <f t="shared" si="4"/>
        <v>195</v>
      </c>
      <c r="AC22" s="55" t="str">
        <f t="shared" si="5"/>
        <v>ROMERO ALAIA</v>
      </c>
    </row>
    <row r="23" spans="2:29" s="3" customFormat="1" ht="14" x14ac:dyDescent="0.2">
      <c r="B23" s="55" t="s">
        <v>45</v>
      </c>
      <c r="C23" s="55" t="s">
        <v>36</v>
      </c>
      <c r="D23" s="67" t="str">
        <f t="shared" si="0"/>
        <v>J12F</v>
      </c>
      <c r="E23" s="68" t="s">
        <v>19</v>
      </c>
      <c r="F23" s="54">
        <v>39802</v>
      </c>
      <c r="G23" s="76">
        <v>40</v>
      </c>
      <c r="H23" s="76">
        <v>10</v>
      </c>
      <c r="I23" s="113">
        <v>0</v>
      </c>
      <c r="J23" s="113">
        <v>10</v>
      </c>
      <c r="K23" s="113">
        <v>10</v>
      </c>
      <c r="L23" s="113">
        <v>10</v>
      </c>
      <c r="M23" s="113">
        <v>10</v>
      </c>
      <c r="N23" s="113">
        <v>10</v>
      </c>
      <c r="O23" s="113">
        <v>10</v>
      </c>
      <c r="P23" s="113">
        <v>10</v>
      </c>
      <c r="Q23" s="113">
        <v>10</v>
      </c>
      <c r="R23" s="113">
        <v>10</v>
      </c>
      <c r="S23" s="113">
        <v>0</v>
      </c>
      <c r="T23" s="113">
        <v>10</v>
      </c>
      <c r="U23" s="113">
        <v>10</v>
      </c>
      <c r="V23" s="114">
        <v>10</v>
      </c>
      <c r="W23" s="51" t="s">
        <v>68</v>
      </c>
      <c r="X23" s="106">
        <v>0</v>
      </c>
      <c r="Y23" s="107">
        <f t="shared" si="1"/>
        <v>40</v>
      </c>
      <c r="Z23" s="86">
        <f t="shared" si="2"/>
        <v>130</v>
      </c>
      <c r="AA23" s="86">
        <f t="shared" si="3"/>
        <v>0</v>
      </c>
      <c r="AB23" s="97">
        <f t="shared" si="4"/>
        <v>170</v>
      </c>
      <c r="AC23" s="55" t="str">
        <f t="shared" si="5"/>
        <v>COELHO JULIE</v>
      </c>
    </row>
    <row r="24" spans="2:29" s="3" customFormat="1" ht="14" x14ac:dyDescent="0.2">
      <c r="B24" s="70" t="s">
        <v>38</v>
      </c>
      <c r="C24" s="70" t="s">
        <v>36</v>
      </c>
      <c r="D24" s="67" t="str">
        <f t="shared" si="0"/>
        <v>J12F</v>
      </c>
      <c r="E24" s="68" t="s">
        <v>19</v>
      </c>
      <c r="F24" s="69">
        <v>39563</v>
      </c>
      <c r="G24" s="77">
        <v>40</v>
      </c>
      <c r="H24" s="77">
        <v>10</v>
      </c>
      <c r="I24" s="115">
        <v>10</v>
      </c>
      <c r="J24" s="115">
        <v>10</v>
      </c>
      <c r="K24" s="115">
        <v>10</v>
      </c>
      <c r="L24" s="115">
        <v>10</v>
      </c>
      <c r="M24" s="115">
        <v>10</v>
      </c>
      <c r="N24" s="115">
        <v>10</v>
      </c>
      <c r="O24" s="115">
        <v>10</v>
      </c>
      <c r="P24" s="115">
        <v>10</v>
      </c>
      <c r="Q24" s="115">
        <v>20</v>
      </c>
      <c r="R24" s="115">
        <v>10</v>
      </c>
      <c r="S24" s="115">
        <v>10</v>
      </c>
      <c r="T24" s="115">
        <v>20</v>
      </c>
      <c r="U24" s="115">
        <v>10</v>
      </c>
      <c r="V24" s="116">
        <v>0</v>
      </c>
      <c r="W24" s="51" t="s">
        <v>68</v>
      </c>
      <c r="X24" s="108">
        <v>0</v>
      </c>
      <c r="Y24" s="107">
        <f t="shared" si="1"/>
        <v>40</v>
      </c>
      <c r="Z24" s="86">
        <f t="shared" si="2"/>
        <v>160</v>
      </c>
      <c r="AA24" s="86">
        <f t="shared" si="3"/>
        <v>0</v>
      </c>
      <c r="AB24" s="97">
        <f t="shared" si="4"/>
        <v>200</v>
      </c>
      <c r="AC24" s="55" t="str">
        <f t="shared" si="5"/>
        <v>DUPIN MALLITA</v>
      </c>
    </row>
    <row r="25" spans="2:29" s="3" customFormat="1" ht="14" x14ac:dyDescent="0.2">
      <c r="B25" s="70" t="s">
        <v>160</v>
      </c>
      <c r="C25" s="70" t="s">
        <v>184</v>
      </c>
      <c r="D25" s="67" t="str">
        <f t="shared" si="0"/>
        <v>J12F</v>
      </c>
      <c r="E25" s="68" t="s">
        <v>19</v>
      </c>
      <c r="F25" s="69">
        <v>39727</v>
      </c>
      <c r="G25" s="78"/>
      <c r="H25" s="78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8"/>
      <c r="W25" s="51"/>
      <c r="X25" s="106"/>
      <c r="Y25" s="107" t="str">
        <f t="shared" si="1"/>
        <v/>
      </c>
      <c r="Z25" s="86">
        <f t="shared" si="2"/>
        <v>0</v>
      </c>
      <c r="AA25" s="86" t="str">
        <f t="shared" si="3"/>
        <v/>
      </c>
      <c r="AB25" s="97" t="s">
        <v>202</v>
      </c>
      <c r="AC25" s="55" t="str">
        <f t="shared" si="5"/>
        <v>LEMARCHAND-HEURTIER LOU</v>
      </c>
    </row>
    <row r="26" spans="2:29" s="3" customFormat="1" ht="14" x14ac:dyDescent="0.2">
      <c r="B26" s="55" t="s">
        <v>91</v>
      </c>
      <c r="C26" s="55" t="s">
        <v>185</v>
      </c>
      <c r="D26" s="67" t="str">
        <f t="shared" si="0"/>
        <v>J13F</v>
      </c>
      <c r="E26" s="68" t="s">
        <v>19</v>
      </c>
      <c r="F26" s="54">
        <v>39385</v>
      </c>
      <c r="G26" s="76"/>
      <c r="H26" s="76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4"/>
      <c r="W26" s="51"/>
      <c r="X26" s="106"/>
      <c r="Y26" s="107" t="str">
        <f t="shared" si="1"/>
        <v/>
      </c>
      <c r="Z26" s="86">
        <f t="shared" si="2"/>
        <v>0</v>
      </c>
      <c r="AA26" s="86" t="str">
        <f t="shared" si="3"/>
        <v/>
      </c>
      <c r="AB26" s="97" t="s">
        <v>202</v>
      </c>
      <c r="AC26" s="55" t="str">
        <f t="shared" si="5"/>
        <v>ALBISU INTZA</v>
      </c>
    </row>
    <row r="27" spans="2:29" s="3" customFormat="1" ht="14" x14ac:dyDescent="0.2">
      <c r="B27" s="70" t="s">
        <v>102</v>
      </c>
      <c r="C27" s="70" t="s">
        <v>186</v>
      </c>
      <c r="D27" s="67" t="str">
        <f t="shared" si="0"/>
        <v>J13F</v>
      </c>
      <c r="E27" s="68" t="s">
        <v>19</v>
      </c>
      <c r="F27" s="69">
        <v>39322</v>
      </c>
      <c r="G27" s="78"/>
      <c r="H27" s="78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  <c r="W27" s="51"/>
      <c r="X27" s="106"/>
      <c r="Y27" s="107" t="str">
        <f t="shared" si="1"/>
        <v/>
      </c>
      <c r="Z27" s="86">
        <f t="shared" si="2"/>
        <v>0</v>
      </c>
      <c r="AA27" s="86" t="str">
        <f t="shared" si="3"/>
        <v/>
      </c>
      <c r="AB27" s="97" t="s">
        <v>202</v>
      </c>
      <c r="AC27" s="55" t="str">
        <f t="shared" si="5"/>
        <v>ARISZAGA AIDA</v>
      </c>
    </row>
    <row r="28" spans="2:29" s="3" customFormat="1" ht="14" x14ac:dyDescent="0.2">
      <c r="B28" s="55" t="s">
        <v>103</v>
      </c>
      <c r="C28" s="55" t="s">
        <v>186</v>
      </c>
      <c r="D28" s="67" t="str">
        <f t="shared" si="0"/>
        <v>J13F</v>
      </c>
      <c r="E28" s="68" t="s">
        <v>19</v>
      </c>
      <c r="F28" s="54">
        <v>39342</v>
      </c>
      <c r="G28" s="76">
        <v>40</v>
      </c>
      <c r="H28" s="76">
        <v>20</v>
      </c>
      <c r="I28" s="113">
        <v>10</v>
      </c>
      <c r="J28" s="113">
        <v>30</v>
      </c>
      <c r="K28" s="113">
        <v>30</v>
      </c>
      <c r="L28" s="113">
        <v>20</v>
      </c>
      <c r="M28" s="113">
        <v>30</v>
      </c>
      <c r="N28" s="113">
        <v>20</v>
      </c>
      <c r="O28" s="113">
        <v>10</v>
      </c>
      <c r="P28" s="113">
        <v>30</v>
      </c>
      <c r="Q28" s="113">
        <v>20</v>
      </c>
      <c r="R28" s="113">
        <v>20</v>
      </c>
      <c r="S28" s="113">
        <v>10</v>
      </c>
      <c r="T28" s="113">
        <v>10</v>
      </c>
      <c r="U28" s="113">
        <v>20</v>
      </c>
      <c r="V28" s="114">
        <v>10</v>
      </c>
      <c r="W28" s="51" t="s">
        <v>68</v>
      </c>
      <c r="X28" s="106">
        <v>0</v>
      </c>
      <c r="Y28" s="107">
        <f t="shared" si="1"/>
        <v>40</v>
      </c>
      <c r="Z28" s="86">
        <f t="shared" si="2"/>
        <v>290</v>
      </c>
      <c r="AA28" s="86">
        <f t="shared" si="3"/>
        <v>0</v>
      </c>
      <c r="AB28" s="97">
        <f t="shared" si="4"/>
        <v>330</v>
      </c>
      <c r="AC28" s="55" t="str">
        <f t="shared" si="5"/>
        <v>GARRO MIKELE</v>
      </c>
    </row>
    <row r="29" spans="2:29" s="3" customFormat="1" ht="14" x14ac:dyDescent="0.2">
      <c r="B29" s="55" t="s">
        <v>104</v>
      </c>
      <c r="C29" s="55" t="s">
        <v>41</v>
      </c>
      <c r="D29" s="67" t="str">
        <f t="shared" si="0"/>
        <v>J13F</v>
      </c>
      <c r="E29" s="53" t="s">
        <v>19</v>
      </c>
      <c r="F29" s="54">
        <v>39175</v>
      </c>
      <c r="G29" s="76">
        <v>40</v>
      </c>
      <c r="H29" s="76">
        <v>20</v>
      </c>
      <c r="I29" s="113">
        <v>10</v>
      </c>
      <c r="J29" s="113">
        <v>10</v>
      </c>
      <c r="K29" s="113">
        <v>10</v>
      </c>
      <c r="L29" s="113">
        <v>10</v>
      </c>
      <c r="M29" s="113">
        <v>10</v>
      </c>
      <c r="N29" s="113">
        <v>20</v>
      </c>
      <c r="O29" s="113">
        <v>20</v>
      </c>
      <c r="P29" s="113">
        <v>20</v>
      </c>
      <c r="Q29" s="113">
        <v>20</v>
      </c>
      <c r="R29" s="113">
        <v>10</v>
      </c>
      <c r="S29" s="113">
        <v>10</v>
      </c>
      <c r="T29" s="113">
        <v>10</v>
      </c>
      <c r="U29" s="113">
        <v>10</v>
      </c>
      <c r="V29" s="114">
        <v>10</v>
      </c>
      <c r="W29" s="51" t="s">
        <v>68</v>
      </c>
      <c r="X29" s="106">
        <v>6</v>
      </c>
      <c r="Y29" s="107">
        <f t="shared" si="1"/>
        <v>40</v>
      </c>
      <c r="Z29" s="86">
        <f t="shared" si="2"/>
        <v>200</v>
      </c>
      <c r="AA29" s="86">
        <f t="shared" si="3"/>
        <v>6</v>
      </c>
      <c r="AB29" s="97">
        <f t="shared" si="4"/>
        <v>246</v>
      </c>
      <c r="AC29" s="55" t="str">
        <f t="shared" si="5"/>
        <v>BRICOUT AGATHE</v>
      </c>
    </row>
    <row r="30" spans="2:29" s="3" customFormat="1" ht="14" x14ac:dyDescent="0.2">
      <c r="B30" s="55" t="s">
        <v>105</v>
      </c>
      <c r="C30" s="55" t="s">
        <v>41</v>
      </c>
      <c r="D30" s="67" t="str">
        <f t="shared" si="0"/>
        <v>J13F</v>
      </c>
      <c r="E30" s="53" t="s">
        <v>19</v>
      </c>
      <c r="F30" s="54">
        <v>39435</v>
      </c>
      <c r="G30" s="76">
        <v>40</v>
      </c>
      <c r="H30" s="76">
        <v>20</v>
      </c>
      <c r="I30" s="113">
        <v>10</v>
      </c>
      <c r="J30" s="113">
        <v>10</v>
      </c>
      <c r="K30" s="113">
        <v>10</v>
      </c>
      <c r="L30" s="113">
        <v>10</v>
      </c>
      <c r="M30" s="113">
        <v>10</v>
      </c>
      <c r="N30" s="113">
        <v>20</v>
      </c>
      <c r="O30" s="113">
        <v>10</v>
      </c>
      <c r="P30" s="113">
        <v>10</v>
      </c>
      <c r="Q30" s="113">
        <v>20</v>
      </c>
      <c r="R30" s="113">
        <v>10</v>
      </c>
      <c r="S30" s="113">
        <v>10</v>
      </c>
      <c r="T30" s="113">
        <v>10</v>
      </c>
      <c r="U30" s="113">
        <v>10</v>
      </c>
      <c r="V30" s="114">
        <v>0</v>
      </c>
      <c r="W30" s="51" t="s">
        <v>68</v>
      </c>
      <c r="X30" s="106">
        <v>0</v>
      </c>
      <c r="Y30" s="107">
        <f t="shared" si="1"/>
        <v>40</v>
      </c>
      <c r="Z30" s="86">
        <f t="shared" si="2"/>
        <v>170</v>
      </c>
      <c r="AA30" s="86">
        <f t="shared" si="3"/>
        <v>0</v>
      </c>
      <c r="AB30" s="97">
        <f t="shared" si="4"/>
        <v>210</v>
      </c>
      <c r="AC30" s="55" t="str">
        <f t="shared" si="5"/>
        <v>CAZAUX SARAH</v>
      </c>
    </row>
    <row r="31" spans="2:29" s="3" customFormat="1" ht="14" x14ac:dyDescent="0.2">
      <c r="B31" s="55" t="s">
        <v>30</v>
      </c>
      <c r="C31" s="55" t="s">
        <v>41</v>
      </c>
      <c r="D31" s="67" t="str">
        <f t="shared" si="0"/>
        <v>J13F</v>
      </c>
      <c r="E31" s="68" t="s">
        <v>19</v>
      </c>
      <c r="F31" s="54">
        <v>39291</v>
      </c>
      <c r="G31" s="76"/>
      <c r="H31" s="76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51" t="s">
        <v>68</v>
      </c>
      <c r="X31" s="106"/>
      <c r="Y31" s="107" t="str">
        <f t="shared" si="1"/>
        <v/>
      </c>
      <c r="Z31" s="86">
        <f t="shared" si="2"/>
        <v>0</v>
      </c>
      <c r="AA31" s="86">
        <f t="shared" si="3"/>
        <v>0</v>
      </c>
      <c r="AB31" s="97" t="s">
        <v>202</v>
      </c>
      <c r="AC31" s="55" t="str">
        <f t="shared" si="5"/>
        <v>SALUDAS MAYLIS</v>
      </c>
    </row>
    <row r="32" spans="2:29" s="3" customFormat="1" ht="14" x14ac:dyDescent="0.2">
      <c r="B32" s="70" t="s">
        <v>32</v>
      </c>
      <c r="C32" s="70" t="s">
        <v>41</v>
      </c>
      <c r="D32" s="67" t="str">
        <f t="shared" si="0"/>
        <v>J13F</v>
      </c>
      <c r="E32" s="68" t="s">
        <v>19</v>
      </c>
      <c r="F32" s="69">
        <v>39319</v>
      </c>
      <c r="G32" s="77">
        <v>40</v>
      </c>
      <c r="H32" s="77">
        <v>20</v>
      </c>
      <c r="I32" s="115">
        <v>0</v>
      </c>
      <c r="J32" s="115">
        <v>30</v>
      </c>
      <c r="K32" s="115">
        <v>20</v>
      </c>
      <c r="L32" s="115">
        <v>30</v>
      </c>
      <c r="M32" s="115">
        <v>30</v>
      </c>
      <c r="N32" s="115">
        <v>30</v>
      </c>
      <c r="O32" s="115">
        <v>30</v>
      </c>
      <c r="P32" s="115">
        <v>30</v>
      </c>
      <c r="Q32" s="115">
        <v>20</v>
      </c>
      <c r="R32" s="115">
        <v>20</v>
      </c>
      <c r="S32" s="115">
        <v>0</v>
      </c>
      <c r="T32" s="115">
        <v>20</v>
      </c>
      <c r="U32" s="115">
        <v>30</v>
      </c>
      <c r="V32" s="116">
        <v>10</v>
      </c>
      <c r="W32" s="51" t="s">
        <v>68</v>
      </c>
      <c r="X32" s="108">
        <v>26</v>
      </c>
      <c r="Y32" s="107">
        <f t="shared" si="1"/>
        <v>40</v>
      </c>
      <c r="Z32" s="86">
        <f t="shared" si="2"/>
        <v>320</v>
      </c>
      <c r="AA32" s="86">
        <f t="shared" si="3"/>
        <v>26</v>
      </c>
      <c r="AB32" s="97">
        <f t="shared" si="4"/>
        <v>386</v>
      </c>
      <c r="AC32" s="55" t="str">
        <f t="shared" si="5"/>
        <v>BLAIN NINA</v>
      </c>
    </row>
    <row r="33" spans="2:29" s="3" customFormat="1" ht="14" x14ac:dyDescent="0.2">
      <c r="B33" s="70" t="s">
        <v>115</v>
      </c>
      <c r="C33" s="70" t="s">
        <v>41</v>
      </c>
      <c r="D33" s="67" t="str">
        <f t="shared" si="0"/>
        <v>J13F</v>
      </c>
      <c r="E33" s="68" t="s">
        <v>19</v>
      </c>
      <c r="F33" s="69">
        <v>39196</v>
      </c>
      <c r="G33" s="77">
        <v>40</v>
      </c>
      <c r="H33" s="77">
        <v>30</v>
      </c>
      <c r="I33" s="115">
        <v>10</v>
      </c>
      <c r="J33" s="115">
        <v>10</v>
      </c>
      <c r="K33" s="115">
        <v>10</v>
      </c>
      <c r="L33" s="115">
        <v>10</v>
      </c>
      <c r="M33" s="115">
        <v>10</v>
      </c>
      <c r="N33" s="115">
        <v>30</v>
      </c>
      <c r="O33" s="115">
        <v>10</v>
      </c>
      <c r="P33" s="115">
        <v>30</v>
      </c>
      <c r="Q33" s="115">
        <v>20</v>
      </c>
      <c r="R33" s="115">
        <v>20</v>
      </c>
      <c r="S33" s="115">
        <v>10</v>
      </c>
      <c r="T33" s="115">
        <v>10</v>
      </c>
      <c r="U33" s="115">
        <v>10</v>
      </c>
      <c r="V33" s="116">
        <v>10</v>
      </c>
      <c r="W33" s="51" t="s">
        <v>68</v>
      </c>
      <c r="X33" s="106">
        <v>26</v>
      </c>
      <c r="Y33" s="107">
        <f t="shared" si="1"/>
        <v>40</v>
      </c>
      <c r="Z33" s="86">
        <f t="shared" si="2"/>
        <v>230</v>
      </c>
      <c r="AA33" s="86">
        <f t="shared" si="3"/>
        <v>26</v>
      </c>
      <c r="AB33" s="97">
        <f t="shared" si="4"/>
        <v>296</v>
      </c>
      <c r="AC33" s="55" t="str">
        <f t="shared" si="5"/>
        <v>SOUBIELLE-CAZAUX ILONA</v>
      </c>
    </row>
    <row r="34" spans="2:29" s="3" customFormat="1" ht="14" x14ac:dyDescent="0.2">
      <c r="B34" s="70" t="s">
        <v>37</v>
      </c>
      <c r="C34" s="70" t="s">
        <v>41</v>
      </c>
      <c r="D34" s="67" t="str">
        <f t="shared" si="0"/>
        <v>J13F</v>
      </c>
      <c r="E34" s="68" t="s">
        <v>19</v>
      </c>
      <c r="F34" s="69">
        <v>39428</v>
      </c>
      <c r="G34" s="77">
        <v>40</v>
      </c>
      <c r="H34" s="77">
        <v>20</v>
      </c>
      <c r="I34" s="115">
        <v>0</v>
      </c>
      <c r="J34" s="115">
        <v>30</v>
      </c>
      <c r="K34" s="115">
        <v>30</v>
      </c>
      <c r="L34" s="115">
        <v>30</v>
      </c>
      <c r="M34" s="115">
        <v>30</v>
      </c>
      <c r="N34" s="115">
        <v>30</v>
      </c>
      <c r="O34" s="115">
        <v>30</v>
      </c>
      <c r="P34" s="115">
        <v>30</v>
      </c>
      <c r="Q34" s="115">
        <v>30</v>
      </c>
      <c r="R34" s="115">
        <v>20</v>
      </c>
      <c r="S34" s="115">
        <v>30</v>
      </c>
      <c r="T34" s="115">
        <v>30</v>
      </c>
      <c r="U34" s="115">
        <v>30</v>
      </c>
      <c r="V34" s="116">
        <v>20</v>
      </c>
      <c r="W34" s="51" t="s">
        <v>68</v>
      </c>
      <c r="X34" s="108">
        <v>37</v>
      </c>
      <c r="Y34" s="107">
        <f t="shared" si="1"/>
        <v>40</v>
      </c>
      <c r="Z34" s="86">
        <f t="shared" si="2"/>
        <v>390</v>
      </c>
      <c r="AA34" s="86">
        <f t="shared" si="3"/>
        <v>37</v>
      </c>
      <c r="AB34" s="97">
        <f t="shared" si="4"/>
        <v>467</v>
      </c>
      <c r="AC34" s="55" t="str">
        <f t="shared" si="5"/>
        <v>FORRESTIER EMMA</v>
      </c>
    </row>
    <row r="35" spans="2:29" s="3" customFormat="1" ht="14" x14ac:dyDescent="0.2">
      <c r="B35" s="55" t="s">
        <v>46</v>
      </c>
      <c r="C35" s="55" t="s">
        <v>41</v>
      </c>
      <c r="D35" s="67" t="str">
        <f t="shared" si="0"/>
        <v>J13F</v>
      </c>
      <c r="E35" s="53" t="s">
        <v>19</v>
      </c>
      <c r="F35" s="54">
        <v>39135</v>
      </c>
      <c r="G35" s="76">
        <v>40</v>
      </c>
      <c r="H35" s="76">
        <v>20</v>
      </c>
      <c r="I35" s="113">
        <v>10</v>
      </c>
      <c r="J35" s="113">
        <v>30</v>
      </c>
      <c r="K35" s="113">
        <v>20</v>
      </c>
      <c r="L35" s="113">
        <v>10</v>
      </c>
      <c r="M35" s="113">
        <v>30</v>
      </c>
      <c r="N35" s="113">
        <v>30</v>
      </c>
      <c r="O35" s="113">
        <v>10</v>
      </c>
      <c r="P35" s="113">
        <v>30</v>
      </c>
      <c r="Q35" s="113">
        <v>30</v>
      </c>
      <c r="R35" s="113">
        <v>20</v>
      </c>
      <c r="S35" s="113">
        <v>20</v>
      </c>
      <c r="T35" s="113">
        <v>10</v>
      </c>
      <c r="U35" s="113">
        <v>10</v>
      </c>
      <c r="V35" s="114">
        <v>10</v>
      </c>
      <c r="W35" s="51" t="s">
        <v>68</v>
      </c>
      <c r="X35" s="106">
        <v>43</v>
      </c>
      <c r="Y35" s="107">
        <f t="shared" si="1"/>
        <v>40</v>
      </c>
      <c r="Z35" s="86">
        <f t="shared" si="2"/>
        <v>290</v>
      </c>
      <c r="AA35" s="86">
        <f t="shared" si="3"/>
        <v>43</v>
      </c>
      <c r="AB35" s="97">
        <f t="shared" si="4"/>
        <v>373</v>
      </c>
      <c r="AC35" s="55" t="str">
        <f t="shared" si="5"/>
        <v>GOMEZ ANAÏS</v>
      </c>
    </row>
    <row r="36" spans="2:29" s="3" customFormat="1" ht="14" x14ac:dyDescent="0.2">
      <c r="B36" s="55" t="s">
        <v>116</v>
      </c>
      <c r="C36" s="55" t="s">
        <v>41</v>
      </c>
      <c r="D36" s="67" t="str">
        <f t="shared" si="0"/>
        <v>J13F</v>
      </c>
      <c r="E36" s="68" t="s">
        <v>19</v>
      </c>
      <c r="F36" s="54">
        <v>39168</v>
      </c>
      <c r="G36" s="76"/>
      <c r="H36" s="76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4"/>
      <c r="W36" s="51" t="s">
        <v>68</v>
      </c>
      <c r="X36" s="106"/>
      <c r="Y36" s="107" t="str">
        <f t="shared" si="1"/>
        <v/>
      </c>
      <c r="Z36" s="86">
        <f t="shared" si="2"/>
        <v>0</v>
      </c>
      <c r="AA36" s="86">
        <f t="shared" si="3"/>
        <v>0</v>
      </c>
      <c r="AB36" s="97" t="s">
        <v>202</v>
      </c>
      <c r="AC36" s="55" t="str">
        <f t="shared" si="5"/>
        <v>AHYEE-LABART MANON</v>
      </c>
    </row>
    <row r="37" spans="2:29" s="3" customFormat="1" ht="14" x14ac:dyDescent="0.2">
      <c r="B37" s="55" t="s">
        <v>117</v>
      </c>
      <c r="C37" s="55" t="s">
        <v>41</v>
      </c>
      <c r="D37" s="67" t="str">
        <f t="shared" si="0"/>
        <v>J13F</v>
      </c>
      <c r="E37" s="53" t="s">
        <v>19</v>
      </c>
      <c r="F37" s="54">
        <v>39221</v>
      </c>
      <c r="G37" s="76"/>
      <c r="H37" s="76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4"/>
      <c r="W37" s="51" t="s">
        <v>68</v>
      </c>
      <c r="X37" s="106"/>
      <c r="Y37" s="107" t="str">
        <f t="shared" si="1"/>
        <v/>
      </c>
      <c r="Z37" s="86">
        <f t="shared" si="2"/>
        <v>0</v>
      </c>
      <c r="AA37" s="86">
        <f t="shared" si="3"/>
        <v>0</v>
      </c>
      <c r="AB37" s="97" t="s">
        <v>202</v>
      </c>
      <c r="AC37" s="55" t="str">
        <f t="shared" si="5"/>
        <v>JOYEAU LOU</v>
      </c>
    </row>
    <row r="38" spans="2:29" s="3" customFormat="1" ht="14" x14ac:dyDescent="0.2">
      <c r="B38" s="55" t="s">
        <v>118</v>
      </c>
      <c r="C38" s="55" t="s">
        <v>41</v>
      </c>
      <c r="D38" s="67" t="str">
        <f t="shared" si="0"/>
        <v>J13F</v>
      </c>
      <c r="E38" s="53" t="s">
        <v>19</v>
      </c>
      <c r="F38" s="54">
        <v>39372</v>
      </c>
      <c r="G38" s="76">
        <v>40</v>
      </c>
      <c r="H38" s="76">
        <v>20</v>
      </c>
      <c r="I38" s="113">
        <v>10</v>
      </c>
      <c r="J38" s="113">
        <v>20</v>
      </c>
      <c r="K38" s="113">
        <v>10</v>
      </c>
      <c r="L38" s="113">
        <v>10</v>
      </c>
      <c r="M38" s="113">
        <v>10</v>
      </c>
      <c r="N38" s="113">
        <v>10</v>
      </c>
      <c r="O38" s="113">
        <v>10</v>
      </c>
      <c r="P38" s="113">
        <v>30</v>
      </c>
      <c r="Q38" s="113">
        <v>10</v>
      </c>
      <c r="R38" s="113">
        <v>10</v>
      </c>
      <c r="S38" s="113">
        <v>10</v>
      </c>
      <c r="T38" s="113">
        <v>10</v>
      </c>
      <c r="U38" s="113">
        <v>10</v>
      </c>
      <c r="V38" s="114">
        <v>10</v>
      </c>
      <c r="W38" s="51" t="s">
        <v>68</v>
      </c>
      <c r="X38" s="106">
        <v>4</v>
      </c>
      <c r="Y38" s="107">
        <f t="shared" si="1"/>
        <v>40</v>
      </c>
      <c r="Z38" s="86">
        <f t="shared" si="2"/>
        <v>190</v>
      </c>
      <c r="AA38" s="86">
        <f t="shared" si="3"/>
        <v>4</v>
      </c>
      <c r="AB38" s="97">
        <f t="shared" si="4"/>
        <v>234</v>
      </c>
      <c r="AC38" s="55" t="str">
        <f t="shared" si="5"/>
        <v>DAUGE LANNAH</v>
      </c>
    </row>
    <row r="39" spans="2:29" s="3" customFormat="1" ht="14" x14ac:dyDescent="0.2">
      <c r="B39" s="55" t="s">
        <v>119</v>
      </c>
      <c r="C39" s="55" t="s">
        <v>41</v>
      </c>
      <c r="D39" s="67" t="str">
        <f t="shared" si="0"/>
        <v>J13F</v>
      </c>
      <c r="E39" s="68" t="s">
        <v>19</v>
      </c>
      <c r="F39" s="54">
        <v>39225</v>
      </c>
      <c r="G39" s="76"/>
      <c r="H39" s="76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4"/>
      <c r="W39" s="51" t="s">
        <v>68</v>
      </c>
      <c r="X39" s="106"/>
      <c r="Y39" s="107" t="str">
        <f t="shared" si="1"/>
        <v/>
      </c>
      <c r="Z39" s="86">
        <f t="shared" si="2"/>
        <v>0</v>
      </c>
      <c r="AA39" s="86">
        <f t="shared" si="3"/>
        <v>0</v>
      </c>
      <c r="AB39" s="97" t="s">
        <v>202</v>
      </c>
      <c r="AC39" s="55" t="str">
        <f t="shared" si="5"/>
        <v>DIGET-DESORTHES ROMANE</v>
      </c>
    </row>
    <row r="40" spans="2:29" s="3" customFormat="1" ht="14" x14ac:dyDescent="0.2">
      <c r="B40" s="55" t="s">
        <v>203</v>
      </c>
      <c r="C40" s="55" t="s">
        <v>184</v>
      </c>
      <c r="D40" s="67" t="str">
        <f t="shared" si="0"/>
        <v>J13F</v>
      </c>
      <c r="E40" s="53" t="s">
        <v>19</v>
      </c>
      <c r="F40" s="54">
        <v>39191</v>
      </c>
      <c r="G40" s="76"/>
      <c r="H40" s="76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4"/>
      <c r="W40" s="51" t="s">
        <v>68</v>
      </c>
      <c r="X40" s="106"/>
      <c r="Y40" s="107" t="str">
        <f t="shared" si="1"/>
        <v/>
      </c>
      <c r="Z40" s="86">
        <f t="shared" si="2"/>
        <v>0</v>
      </c>
      <c r="AA40" s="86">
        <f t="shared" si="3"/>
        <v>0</v>
      </c>
      <c r="AB40" s="97" t="s">
        <v>202</v>
      </c>
      <c r="AC40" s="55" t="str">
        <f t="shared" si="5"/>
        <v>BOUDE ALICE</v>
      </c>
    </row>
    <row r="41" spans="2:29" s="3" customFormat="1" ht="14" x14ac:dyDescent="0.2">
      <c r="B41" s="55" t="s">
        <v>161</v>
      </c>
      <c r="C41" s="55" t="s">
        <v>184</v>
      </c>
      <c r="D41" s="67" t="str">
        <f t="shared" si="0"/>
        <v>J13F</v>
      </c>
      <c r="E41" s="68" t="s">
        <v>19</v>
      </c>
      <c r="F41" s="54">
        <v>39307</v>
      </c>
      <c r="G41" s="76"/>
      <c r="H41" s="76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4"/>
      <c r="W41" s="51" t="s">
        <v>68</v>
      </c>
      <c r="X41" s="106"/>
      <c r="Y41" s="107" t="str">
        <f t="shared" si="1"/>
        <v/>
      </c>
      <c r="Z41" s="86">
        <f t="shared" si="2"/>
        <v>0</v>
      </c>
      <c r="AA41" s="86">
        <f t="shared" si="3"/>
        <v>0</v>
      </c>
      <c r="AB41" s="97" t="s">
        <v>202</v>
      </c>
      <c r="AC41" s="55" t="str">
        <f t="shared" si="5"/>
        <v>MRAOUNA SWANN</v>
      </c>
    </row>
    <row r="42" spans="2:29" s="3" customFormat="1" ht="14" x14ac:dyDescent="0.2">
      <c r="B42" s="70" t="s">
        <v>162</v>
      </c>
      <c r="C42" s="70" t="s">
        <v>184</v>
      </c>
      <c r="D42" s="67" t="str">
        <f t="shared" si="0"/>
        <v>J13F</v>
      </c>
      <c r="E42" s="68" t="s">
        <v>19</v>
      </c>
      <c r="F42" s="69">
        <v>39106</v>
      </c>
      <c r="G42" s="77"/>
      <c r="H42" s="77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6"/>
      <c r="W42" s="51" t="s">
        <v>68</v>
      </c>
      <c r="X42" s="108"/>
      <c r="Y42" s="107" t="str">
        <f t="shared" si="1"/>
        <v/>
      </c>
      <c r="Z42" s="86">
        <f t="shared" si="2"/>
        <v>0</v>
      </c>
      <c r="AA42" s="86">
        <f t="shared" si="3"/>
        <v>0</v>
      </c>
      <c r="AB42" s="97" t="s">
        <v>202</v>
      </c>
      <c r="AC42" s="55" t="str">
        <f t="shared" si="5"/>
        <v>GAUTHIER MAORA</v>
      </c>
    </row>
    <row r="43" spans="2:29" s="3" customFormat="1" ht="14" x14ac:dyDescent="0.2">
      <c r="B43" s="55" t="s">
        <v>163</v>
      </c>
      <c r="C43" s="55" t="s">
        <v>184</v>
      </c>
      <c r="D43" s="67" t="str">
        <f t="shared" si="0"/>
        <v>J13F</v>
      </c>
      <c r="E43" s="53" t="s">
        <v>19</v>
      </c>
      <c r="F43" s="54">
        <v>39113</v>
      </c>
      <c r="G43" s="76">
        <v>40</v>
      </c>
      <c r="H43" s="76">
        <v>30</v>
      </c>
      <c r="I43" s="113">
        <v>0</v>
      </c>
      <c r="J43" s="113">
        <v>30</v>
      </c>
      <c r="K43" s="113">
        <v>20</v>
      </c>
      <c r="L43" s="113">
        <v>10</v>
      </c>
      <c r="M43" s="113">
        <v>20</v>
      </c>
      <c r="N43" s="113">
        <v>20</v>
      </c>
      <c r="O43" s="113">
        <v>20</v>
      </c>
      <c r="P43" s="113">
        <v>30</v>
      </c>
      <c r="Q43" s="113">
        <v>30</v>
      </c>
      <c r="R43" s="113">
        <v>10</v>
      </c>
      <c r="S43" s="113">
        <v>10</v>
      </c>
      <c r="T43" s="113">
        <v>20</v>
      </c>
      <c r="U43" s="113">
        <v>30</v>
      </c>
      <c r="V43" s="114">
        <v>10</v>
      </c>
      <c r="W43" s="51" t="s">
        <v>68</v>
      </c>
      <c r="X43" s="106">
        <v>35</v>
      </c>
      <c r="Y43" s="107">
        <f t="shared" si="1"/>
        <v>40</v>
      </c>
      <c r="Z43" s="86">
        <f t="shared" si="2"/>
        <v>290</v>
      </c>
      <c r="AA43" s="86">
        <f t="shared" si="3"/>
        <v>35</v>
      </c>
      <c r="AB43" s="97">
        <f t="shared" si="4"/>
        <v>365</v>
      </c>
      <c r="AC43" s="55" t="str">
        <f t="shared" si="5"/>
        <v>NOYER ELEA</v>
      </c>
    </row>
    <row r="44" spans="2:29" s="3" customFormat="1" ht="14" x14ac:dyDescent="0.2">
      <c r="B44" s="55" t="s">
        <v>164</v>
      </c>
      <c r="C44" s="55" t="s">
        <v>184</v>
      </c>
      <c r="D44" s="67" t="str">
        <f t="shared" ref="D44:D75" si="6">IF(B44&lt;&gt;"","J"&amp;(($F$11)-(YEAR(F44)))&amp;E44,"")</f>
        <v>J13F</v>
      </c>
      <c r="E44" s="53" t="s">
        <v>19</v>
      </c>
      <c r="F44" s="54">
        <v>39153</v>
      </c>
      <c r="G44" s="76">
        <v>40</v>
      </c>
      <c r="H44" s="76">
        <v>30</v>
      </c>
      <c r="I44" s="113">
        <v>10</v>
      </c>
      <c r="J44" s="113">
        <v>10</v>
      </c>
      <c r="K44" s="113">
        <v>20</v>
      </c>
      <c r="L44" s="113">
        <v>0</v>
      </c>
      <c r="M44" s="113">
        <v>10</v>
      </c>
      <c r="N44" s="113">
        <v>10</v>
      </c>
      <c r="O44" s="113">
        <v>10</v>
      </c>
      <c r="P44" s="113">
        <v>10</v>
      </c>
      <c r="Q44" s="113">
        <v>10</v>
      </c>
      <c r="R44" s="113">
        <v>20</v>
      </c>
      <c r="S44" s="113">
        <v>10</v>
      </c>
      <c r="T44" s="113">
        <v>10</v>
      </c>
      <c r="U44" s="113">
        <v>10</v>
      </c>
      <c r="V44" s="114">
        <v>10</v>
      </c>
      <c r="W44" s="51" t="s">
        <v>68</v>
      </c>
      <c r="X44" s="106">
        <v>42</v>
      </c>
      <c r="Y44" s="107">
        <f t="shared" si="1"/>
        <v>40</v>
      </c>
      <c r="Z44" s="86">
        <f t="shared" ref="Z44:Z75" si="7">SUM(H44:V44)</f>
        <v>180</v>
      </c>
      <c r="AA44" s="86">
        <f t="shared" si="3"/>
        <v>42</v>
      </c>
      <c r="AB44" s="97">
        <f t="shared" si="4"/>
        <v>262</v>
      </c>
      <c r="AC44" s="55" t="str">
        <f t="shared" si="5"/>
        <v>TAILLANDIER ILUNA</v>
      </c>
    </row>
    <row r="45" spans="2:29" s="3" customFormat="1" ht="14" x14ac:dyDescent="0.2">
      <c r="B45" s="70" t="s">
        <v>165</v>
      </c>
      <c r="C45" s="70" t="s">
        <v>184</v>
      </c>
      <c r="D45" s="67" t="str">
        <f t="shared" si="6"/>
        <v>J13F</v>
      </c>
      <c r="E45" s="68" t="s">
        <v>19</v>
      </c>
      <c r="F45" s="69">
        <v>39425</v>
      </c>
      <c r="G45" s="77">
        <v>40</v>
      </c>
      <c r="H45" s="77">
        <v>30</v>
      </c>
      <c r="I45" s="115">
        <v>10</v>
      </c>
      <c r="J45" s="115">
        <v>30</v>
      </c>
      <c r="K45" s="115">
        <v>10</v>
      </c>
      <c r="L45" s="115">
        <v>10</v>
      </c>
      <c r="M45" s="115">
        <v>20</v>
      </c>
      <c r="N45" s="115">
        <v>10</v>
      </c>
      <c r="O45" s="115">
        <v>20</v>
      </c>
      <c r="P45" s="115">
        <v>10</v>
      </c>
      <c r="Q45" s="115">
        <v>30</v>
      </c>
      <c r="R45" s="115">
        <v>10</v>
      </c>
      <c r="S45" s="115">
        <v>20</v>
      </c>
      <c r="T45" s="115">
        <v>10</v>
      </c>
      <c r="U45" s="115">
        <v>10</v>
      </c>
      <c r="V45" s="116">
        <v>10</v>
      </c>
      <c r="W45" s="51" t="s">
        <v>68</v>
      </c>
      <c r="X45" s="108">
        <v>40</v>
      </c>
      <c r="Y45" s="107">
        <f t="shared" si="1"/>
        <v>40</v>
      </c>
      <c r="Z45" s="86">
        <f t="shared" si="7"/>
        <v>240</v>
      </c>
      <c r="AA45" s="86">
        <f t="shared" si="3"/>
        <v>40</v>
      </c>
      <c r="AB45" s="97">
        <f t="shared" si="4"/>
        <v>320</v>
      </c>
      <c r="AC45" s="55" t="str">
        <f t="shared" si="5"/>
        <v>BERSOLLE ELAIA</v>
      </c>
    </row>
    <row r="46" spans="2:29" s="3" customFormat="1" ht="14" x14ac:dyDescent="0.2">
      <c r="B46" s="55" t="s">
        <v>166</v>
      </c>
      <c r="C46" s="55" t="s">
        <v>184</v>
      </c>
      <c r="D46" s="67" t="str">
        <f t="shared" si="6"/>
        <v>J13F</v>
      </c>
      <c r="E46" s="68" t="s">
        <v>19</v>
      </c>
      <c r="F46" s="54">
        <v>39288</v>
      </c>
      <c r="G46" s="76"/>
      <c r="H46" s="76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4"/>
      <c r="W46" s="51"/>
      <c r="X46" s="106"/>
      <c r="Y46" s="107" t="str">
        <f t="shared" si="1"/>
        <v/>
      </c>
      <c r="Z46" s="86">
        <f t="shared" si="7"/>
        <v>0</v>
      </c>
      <c r="AA46" s="86" t="str">
        <f t="shared" si="3"/>
        <v/>
      </c>
      <c r="AB46" s="97" t="s">
        <v>202</v>
      </c>
      <c r="AC46" s="55" t="str">
        <f t="shared" si="5"/>
        <v>FERNANDEZ-CHACANA LOUISE</v>
      </c>
    </row>
    <row r="47" spans="2:29" s="3" customFormat="1" ht="14" x14ac:dyDescent="0.2">
      <c r="B47" s="70" t="s">
        <v>167</v>
      </c>
      <c r="C47" s="70" t="s">
        <v>184</v>
      </c>
      <c r="D47" s="67" t="str">
        <f t="shared" si="6"/>
        <v>J13F</v>
      </c>
      <c r="E47" s="68" t="s">
        <v>19</v>
      </c>
      <c r="F47" s="69">
        <v>39125</v>
      </c>
      <c r="G47" s="77"/>
      <c r="H47" s="77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  <c r="W47" s="51"/>
      <c r="X47" s="106"/>
      <c r="Y47" s="107" t="str">
        <f t="shared" si="1"/>
        <v/>
      </c>
      <c r="Z47" s="86">
        <f t="shared" si="7"/>
        <v>0</v>
      </c>
      <c r="AA47" s="86" t="str">
        <f t="shared" si="3"/>
        <v/>
      </c>
      <c r="AB47" s="97" t="s">
        <v>202</v>
      </c>
      <c r="AC47" s="55" t="str">
        <f t="shared" si="5"/>
        <v>DE ALMEIDA CEIA YOANA</v>
      </c>
    </row>
    <row r="48" spans="2:29" s="3" customFormat="1" ht="14" x14ac:dyDescent="0.2">
      <c r="B48" s="55" t="s">
        <v>168</v>
      </c>
      <c r="C48" s="55" t="s">
        <v>184</v>
      </c>
      <c r="D48" s="67" t="str">
        <f t="shared" si="6"/>
        <v>J13F</v>
      </c>
      <c r="E48" s="68" t="s">
        <v>19</v>
      </c>
      <c r="F48" s="54">
        <v>39273</v>
      </c>
      <c r="G48" s="76">
        <v>40</v>
      </c>
      <c r="H48" s="76">
        <v>30</v>
      </c>
      <c r="I48" s="113">
        <v>10</v>
      </c>
      <c r="J48" s="113">
        <v>10</v>
      </c>
      <c r="K48" s="113">
        <v>20</v>
      </c>
      <c r="L48" s="113">
        <v>20</v>
      </c>
      <c r="M48" s="113">
        <v>20</v>
      </c>
      <c r="N48" s="113">
        <v>30</v>
      </c>
      <c r="O48" s="113">
        <v>20</v>
      </c>
      <c r="P48" s="113">
        <v>30</v>
      </c>
      <c r="Q48" s="113">
        <v>20</v>
      </c>
      <c r="R48" s="113">
        <v>10</v>
      </c>
      <c r="S48" s="113">
        <v>10</v>
      </c>
      <c r="T48" s="113">
        <v>20</v>
      </c>
      <c r="U48" s="113">
        <v>20</v>
      </c>
      <c r="V48" s="114">
        <v>10</v>
      </c>
      <c r="W48" s="51" t="s">
        <v>68</v>
      </c>
      <c r="X48" s="106">
        <v>22</v>
      </c>
      <c r="Y48" s="107">
        <f t="shared" si="1"/>
        <v>40</v>
      </c>
      <c r="Z48" s="86">
        <f t="shared" si="7"/>
        <v>280</v>
      </c>
      <c r="AA48" s="86">
        <f t="shared" si="3"/>
        <v>22</v>
      </c>
      <c r="AB48" s="97">
        <f t="shared" si="4"/>
        <v>342</v>
      </c>
      <c r="AC48" s="55" t="str">
        <f t="shared" si="5"/>
        <v>PALACIOS-LICCIONI TESSA</v>
      </c>
    </row>
    <row r="49" spans="2:29" s="3" customFormat="1" ht="14" x14ac:dyDescent="0.2">
      <c r="B49" s="55" t="s">
        <v>169</v>
      </c>
      <c r="C49" s="55" t="s">
        <v>184</v>
      </c>
      <c r="D49" s="67" t="str">
        <f t="shared" si="6"/>
        <v>J13F</v>
      </c>
      <c r="E49" s="68" t="s">
        <v>19</v>
      </c>
      <c r="F49" s="54">
        <v>39134</v>
      </c>
      <c r="G49" s="76"/>
      <c r="H49" s="76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4"/>
      <c r="W49" s="51"/>
      <c r="X49" s="106"/>
      <c r="Y49" s="107" t="str">
        <f t="shared" si="1"/>
        <v/>
      </c>
      <c r="Z49" s="86">
        <f t="shared" si="7"/>
        <v>0</v>
      </c>
      <c r="AA49" s="86" t="str">
        <f t="shared" si="3"/>
        <v/>
      </c>
      <c r="AB49" s="97" t="s">
        <v>202</v>
      </c>
      <c r="AC49" s="55" t="str">
        <f t="shared" si="5"/>
        <v>DROMARD LIYAH</v>
      </c>
    </row>
    <row r="50" spans="2:29" s="3" customFormat="1" ht="14" x14ac:dyDescent="0.2">
      <c r="B50" s="55" t="s">
        <v>170</v>
      </c>
      <c r="C50" s="55" t="s">
        <v>184</v>
      </c>
      <c r="D50" s="67" t="str">
        <f t="shared" si="6"/>
        <v>J13F</v>
      </c>
      <c r="E50" s="53" t="s">
        <v>19</v>
      </c>
      <c r="F50" s="54">
        <v>39115</v>
      </c>
      <c r="G50" s="76"/>
      <c r="H50" s="76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4"/>
      <c r="W50" s="51"/>
      <c r="X50" s="106"/>
      <c r="Y50" s="107" t="str">
        <f t="shared" si="1"/>
        <v/>
      </c>
      <c r="Z50" s="86">
        <f t="shared" si="7"/>
        <v>0</v>
      </c>
      <c r="AA50" s="86" t="str">
        <f t="shared" si="3"/>
        <v/>
      </c>
      <c r="AB50" s="97" t="s">
        <v>202</v>
      </c>
      <c r="AC50" s="55" t="str">
        <f t="shared" si="5"/>
        <v>MANO LÉANDRA</v>
      </c>
    </row>
    <row r="51" spans="2:29" s="3" customFormat="1" ht="14" x14ac:dyDescent="0.2">
      <c r="B51" s="70" t="s">
        <v>171</v>
      </c>
      <c r="C51" s="70" t="s">
        <v>184</v>
      </c>
      <c r="D51" s="67" t="str">
        <f t="shared" si="6"/>
        <v>J13F</v>
      </c>
      <c r="E51" s="68" t="s">
        <v>19</v>
      </c>
      <c r="F51" s="69">
        <v>39147</v>
      </c>
      <c r="G51" s="77">
        <v>40</v>
      </c>
      <c r="H51" s="77">
        <v>10</v>
      </c>
      <c r="I51" s="115">
        <v>10</v>
      </c>
      <c r="J51" s="115">
        <v>10</v>
      </c>
      <c r="K51" s="115">
        <v>20</v>
      </c>
      <c r="L51" s="115">
        <v>20</v>
      </c>
      <c r="M51" s="115">
        <v>30</v>
      </c>
      <c r="N51" s="115">
        <v>30</v>
      </c>
      <c r="O51" s="115">
        <v>30</v>
      </c>
      <c r="P51" s="115">
        <v>30</v>
      </c>
      <c r="Q51" s="115">
        <v>30</v>
      </c>
      <c r="R51" s="115">
        <v>20</v>
      </c>
      <c r="S51" s="115">
        <v>20</v>
      </c>
      <c r="T51" s="115">
        <v>20</v>
      </c>
      <c r="U51" s="115">
        <v>30</v>
      </c>
      <c r="V51" s="116">
        <v>10</v>
      </c>
      <c r="W51" s="51" t="s">
        <v>68</v>
      </c>
      <c r="X51" s="108">
        <v>0</v>
      </c>
      <c r="Y51" s="107">
        <f t="shared" si="1"/>
        <v>40</v>
      </c>
      <c r="Z51" s="86">
        <f t="shared" si="7"/>
        <v>320</v>
      </c>
      <c r="AA51" s="86">
        <f t="shared" si="3"/>
        <v>0</v>
      </c>
      <c r="AB51" s="97">
        <f t="shared" si="4"/>
        <v>360</v>
      </c>
      <c r="AC51" s="55" t="str">
        <f t="shared" si="5"/>
        <v>LARROUDE FAUSTINE</v>
      </c>
    </row>
    <row r="52" spans="2:29" s="3" customFormat="1" ht="14" x14ac:dyDescent="0.2">
      <c r="B52" s="70" t="s">
        <v>94</v>
      </c>
      <c r="C52" s="70" t="s">
        <v>185</v>
      </c>
      <c r="D52" s="67" t="str">
        <f t="shared" si="6"/>
        <v>J14F</v>
      </c>
      <c r="E52" s="68" t="s">
        <v>19</v>
      </c>
      <c r="F52" s="69">
        <v>38959</v>
      </c>
      <c r="G52" s="78"/>
      <c r="H52" s="78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8"/>
      <c r="W52" s="51"/>
      <c r="X52" s="106"/>
      <c r="Y52" s="107" t="str">
        <f t="shared" si="1"/>
        <v/>
      </c>
      <c r="Z52" s="86">
        <f t="shared" si="7"/>
        <v>0</v>
      </c>
      <c r="AA52" s="86" t="str">
        <f t="shared" si="3"/>
        <v/>
      </c>
      <c r="AB52" s="97" t="s">
        <v>202</v>
      </c>
      <c r="AC52" s="55" t="str">
        <f t="shared" si="5"/>
        <v>SAEZ ELAIA</v>
      </c>
    </row>
    <row r="53" spans="2:29" s="3" customFormat="1" ht="14" x14ac:dyDescent="0.2">
      <c r="B53" s="55" t="s">
        <v>111</v>
      </c>
      <c r="C53" s="55" t="s">
        <v>41</v>
      </c>
      <c r="D53" s="67" t="str">
        <f t="shared" si="6"/>
        <v>J14F</v>
      </c>
      <c r="E53" s="68" t="s">
        <v>19</v>
      </c>
      <c r="F53" s="54">
        <v>38947</v>
      </c>
      <c r="G53" s="76">
        <v>40</v>
      </c>
      <c r="H53" s="76">
        <v>20</v>
      </c>
      <c r="I53" s="113">
        <v>10</v>
      </c>
      <c r="J53" s="113">
        <v>30</v>
      </c>
      <c r="K53" s="113">
        <v>10</v>
      </c>
      <c r="L53" s="113">
        <v>10</v>
      </c>
      <c r="M53" s="113">
        <v>10</v>
      </c>
      <c r="N53" s="113">
        <v>30</v>
      </c>
      <c r="O53" s="113">
        <v>30</v>
      </c>
      <c r="P53" s="113">
        <v>20</v>
      </c>
      <c r="Q53" s="113">
        <v>20</v>
      </c>
      <c r="R53" s="113">
        <v>10</v>
      </c>
      <c r="S53" s="113">
        <v>10</v>
      </c>
      <c r="T53" s="113">
        <v>10</v>
      </c>
      <c r="U53" s="113">
        <v>10</v>
      </c>
      <c r="V53" s="114">
        <v>10</v>
      </c>
      <c r="W53" s="51" t="s">
        <v>68</v>
      </c>
      <c r="X53" s="106">
        <v>0</v>
      </c>
      <c r="Y53" s="107">
        <f t="shared" si="1"/>
        <v>40</v>
      </c>
      <c r="Z53" s="86">
        <f t="shared" si="7"/>
        <v>240</v>
      </c>
      <c r="AA53" s="86">
        <f t="shared" si="3"/>
        <v>0</v>
      </c>
      <c r="AB53" s="97">
        <f t="shared" si="4"/>
        <v>280</v>
      </c>
      <c r="AC53" s="55" t="str">
        <f t="shared" si="5"/>
        <v>PECHAMBERT THEA</v>
      </c>
    </row>
    <row r="54" spans="2:29" s="3" customFormat="1" ht="14" x14ac:dyDescent="0.2">
      <c r="B54" s="55" t="s">
        <v>112</v>
      </c>
      <c r="C54" s="55" t="s">
        <v>41</v>
      </c>
      <c r="D54" s="67" t="str">
        <f t="shared" si="6"/>
        <v>J14F</v>
      </c>
      <c r="E54" s="53" t="s">
        <v>19</v>
      </c>
      <c r="F54" s="54">
        <v>38995</v>
      </c>
      <c r="G54" s="76">
        <v>40</v>
      </c>
      <c r="H54" s="76">
        <v>30</v>
      </c>
      <c r="I54" s="113">
        <v>0</v>
      </c>
      <c r="J54" s="113">
        <v>30</v>
      </c>
      <c r="K54" s="113">
        <v>20</v>
      </c>
      <c r="L54" s="113">
        <v>30</v>
      </c>
      <c r="M54" s="113">
        <v>30</v>
      </c>
      <c r="N54" s="113">
        <v>30</v>
      </c>
      <c r="O54" s="113">
        <v>30</v>
      </c>
      <c r="P54" s="113">
        <v>30</v>
      </c>
      <c r="Q54" s="113">
        <v>30</v>
      </c>
      <c r="R54" s="113">
        <v>20</v>
      </c>
      <c r="S54" s="113">
        <v>30</v>
      </c>
      <c r="T54" s="113">
        <v>30</v>
      </c>
      <c r="U54" s="113">
        <v>30</v>
      </c>
      <c r="V54" s="114">
        <v>10</v>
      </c>
      <c r="W54" s="51" t="s">
        <v>68</v>
      </c>
      <c r="X54" s="106">
        <v>32</v>
      </c>
      <c r="Y54" s="107">
        <f t="shared" si="1"/>
        <v>40</v>
      </c>
      <c r="Z54" s="86">
        <f t="shared" si="7"/>
        <v>380</v>
      </c>
      <c r="AA54" s="86">
        <f t="shared" si="3"/>
        <v>32</v>
      </c>
      <c r="AB54" s="97">
        <f t="shared" si="4"/>
        <v>452</v>
      </c>
      <c r="AC54" s="55" t="str">
        <f t="shared" si="5"/>
        <v>MALIE CHLOE</v>
      </c>
    </row>
    <row r="55" spans="2:29" s="3" customFormat="1" ht="14" x14ac:dyDescent="0.2">
      <c r="B55" s="70" t="s">
        <v>27</v>
      </c>
      <c r="C55" s="70" t="s">
        <v>41</v>
      </c>
      <c r="D55" s="67" t="str">
        <f t="shared" si="6"/>
        <v>J14F</v>
      </c>
      <c r="E55" s="68" t="s">
        <v>19</v>
      </c>
      <c r="F55" s="69">
        <v>38954</v>
      </c>
      <c r="G55" s="77">
        <v>40</v>
      </c>
      <c r="H55" s="77">
        <v>30</v>
      </c>
      <c r="I55" s="115">
        <v>0</v>
      </c>
      <c r="J55" s="115">
        <v>30</v>
      </c>
      <c r="K55" s="115">
        <v>30</v>
      </c>
      <c r="L55" s="115">
        <v>30</v>
      </c>
      <c r="M55" s="115">
        <v>30</v>
      </c>
      <c r="N55" s="115">
        <v>30</v>
      </c>
      <c r="O55" s="115">
        <v>30</v>
      </c>
      <c r="P55" s="115">
        <v>30</v>
      </c>
      <c r="Q55" s="115">
        <v>30</v>
      </c>
      <c r="R55" s="115">
        <v>30</v>
      </c>
      <c r="S55" s="115">
        <v>30</v>
      </c>
      <c r="T55" s="115">
        <v>30</v>
      </c>
      <c r="U55" s="115">
        <v>30</v>
      </c>
      <c r="V55" s="116">
        <v>20</v>
      </c>
      <c r="W55" s="51" t="s">
        <v>68</v>
      </c>
      <c r="X55" s="108">
        <v>36</v>
      </c>
      <c r="Y55" s="107">
        <f t="shared" si="1"/>
        <v>40</v>
      </c>
      <c r="Z55" s="86">
        <f t="shared" si="7"/>
        <v>410</v>
      </c>
      <c r="AA55" s="86">
        <f t="shared" si="3"/>
        <v>36</v>
      </c>
      <c r="AB55" s="97">
        <f t="shared" si="4"/>
        <v>486</v>
      </c>
      <c r="AC55" s="55" t="str">
        <f t="shared" si="5"/>
        <v>GOMEZ LAURA</v>
      </c>
    </row>
    <row r="56" spans="2:29" s="3" customFormat="1" ht="14" x14ac:dyDescent="0.2">
      <c r="B56" s="64" t="s">
        <v>31</v>
      </c>
      <c r="C56" s="64" t="s">
        <v>41</v>
      </c>
      <c r="D56" s="67" t="str">
        <f t="shared" si="6"/>
        <v>J14F</v>
      </c>
      <c r="E56" s="60" t="s">
        <v>19</v>
      </c>
      <c r="F56" s="54">
        <v>38987</v>
      </c>
      <c r="G56" s="80">
        <v>40</v>
      </c>
      <c r="H56" s="80">
        <v>20</v>
      </c>
      <c r="I56" s="121">
        <v>20</v>
      </c>
      <c r="J56" s="121">
        <v>30</v>
      </c>
      <c r="K56" s="121">
        <v>20</v>
      </c>
      <c r="L56" s="121">
        <v>30</v>
      </c>
      <c r="M56" s="121">
        <v>30</v>
      </c>
      <c r="N56" s="121">
        <v>30</v>
      </c>
      <c r="O56" s="121">
        <v>30</v>
      </c>
      <c r="P56" s="121">
        <v>30</v>
      </c>
      <c r="Q56" s="121">
        <v>30</v>
      </c>
      <c r="R56" s="121">
        <v>20</v>
      </c>
      <c r="S56" s="121">
        <v>30</v>
      </c>
      <c r="T56" s="121">
        <v>20</v>
      </c>
      <c r="U56" s="121">
        <v>20</v>
      </c>
      <c r="V56" s="87">
        <v>10</v>
      </c>
      <c r="W56" s="51" t="s">
        <v>68</v>
      </c>
      <c r="X56" s="97">
        <v>47</v>
      </c>
      <c r="Y56" s="107">
        <f t="shared" si="1"/>
        <v>40</v>
      </c>
      <c r="Z56" s="86">
        <f t="shared" si="7"/>
        <v>370</v>
      </c>
      <c r="AA56" s="86">
        <f t="shared" si="3"/>
        <v>47</v>
      </c>
      <c r="AB56" s="97">
        <f t="shared" si="4"/>
        <v>457</v>
      </c>
      <c r="AC56" s="55" t="str">
        <f t="shared" si="5"/>
        <v>MONTAGNE LUCILE</v>
      </c>
    </row>
    <row r="57" spans="2:29" s="3" customFormat="1" ht="14" x14ac:dyDescent="0.2">
      <c r="B57" s="55" t="s">
        <v>113</v>
      </c>
      <c r="C57" s="55" t="s">
        <v>41</v>
      </c>
      <c r="D57" s="67" t="str">
        <f t="shared" si="6"/>
        <v>J14F</v>
      </c>
      <c r="E57" s="53" t="s">
        <v>19</v>
      </c>
      <c r="F57" s="54">
        <v>38846</v>
      </c>
      <c r="G57" s="76"/>
      <c r="H57" s="76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4"/>
      <c r="W57" s="51"/>
      <c r="X57" s="106"/>
      <c r="Y57" s="107" t="str">
        <f t="shared" si="1"/>
        <v/>
      </c>
      <c r="Z57" s="86">
        <f t="shared" si="7"/>
        <v>0</v>
      </c>
      <c r="AA57" s="86" t="str">
        <f t="shared" si="3"/>
        <v/>
      </c>
      <c r="AB57" s="97">
        <f t="shared" si="4"/>
        <v>0</v>
      </c>
      <c r="AC57" s="55" t="str">
        <f t="shared" si="5"/>
        <v>JACQUES CAMILLE</v>
      </c>
    </row>
    <row r="58" spans="2:29" s="3" customFormat="1" ht="14" x14ac:dyDescent="0.2">
      <c r="B58" s="55" t="s">
        <v>130</v>
      </c>
      <c r="C58" s="55" t="s">
        <v>41</v>
      </c>
      <c r="D58" s="67" t="str">
        <f t="shared" si="6"/>
        <v>J14F</v>
      </c>
      <c r="E58" s="68" t="s">
        <v>19</v>
      </c>
      <c r="F58" s="54">
        <v>38739</v>
      </c>
      <c r="G58" s="76">
        <v>40</v>
      </c>
      <c r="H58" s="76">
        <v>20</v>
      </c>
      <c r="I58" s="113">
        <v>10</v>
      </c>
      <c r="J58" s="113">
        <v>10</v>
      </c>
      <c r="K58" s="113">
        <v>10</v>
      </c>
      <c r="L58" s="113">
        <v>20</v>
      </c>
      <c r="M58" s="113">
        <v>20</v>
      </c>
      <c r="N58" s="113">
        <v>10</v>
      </c>
      <c r="O58" s="113">
        <v>10</v>
      </c>
      <c r="P58" s="113">
        <v>30</v>
      </c>
      <c r="Q58" s="113">
        <v>20</v>
      </c>
      <c r="R58" s="113">
        <v>10</v>
      </c>
      <c r="S58" s="113">
        <v>20</v>
      </c>
      <c r="T58" s="113">
        <v>10</v>
      </c>
      <c r="U58" s="113">
        <v>10</v>
      </c>
      <c r="V58" s="114">
        <v>10</v>
      </c>
      <c r="W58" s="51" t="s">
        <v>68</v>
      </c>
      <c r="X58" s="106">
        <v>0</v>
      </c>
      <c r="Y58" s="107">
        <f t="shared" si="1"/>
        <v>40</v>
      </c>
      <c r="Z58" s="86">
        <f t="shared" si="7"/>
        <v>220</v>
      </c>
      <c r="AA58" s="86">
        <f t="shared" si="3"/>
        <v>0</v>
      </c>
      <c r="AB58" s="97">
        <f t="shared" si="4"/>
        <v>260</v>
      </c>
      <c r="AC58" s="55" t="str">
        <f t="shared" si="5"/>
        <v>CALVIAC MARIE</v>
      </c>
    </row>
    <row r="59" spans="2:29" s="3" customFormat="1" ht="14" x14ac:dyDescent="0.2">
      <c r="B59" s="70" t="s">
        <v>131</v>
      </c>
      <c r="C59" s="70" t="s">
        <v>41</v>
      </c>
      <c r="D59" s="67" t="str">
        <f t="shared" si="6"/>
        <v>J14F</v>
      </c>
      <c r="E59" s="68" t="s">
        <v>19</v>
      </c>
      <c r="F59" s="69">
        <v>38803</v>
      </c>
      <c r="G59" s="78">
        <v>40</v>
      </c>
      <c r="H59" s="78">
        <v>20</v>
      </c>
      <c r="I59" s="117">
        <v>10</v>
      </c>
      <c r="J59" s="117">
        <v>10</v>
      </c>
      <c r="K59" s="117">
        <v>30</v>
      </c>
      <c r="L59" s="117">
        <v>30</v>
      </c>
      <c r="M59" s="117">
        <v>30</v>
      </c>
      <c r="N59" s="117">
        <v>30</v>
      </c>
      <c r="O59" s="117">
        <v>30</v>
      </c>
      <c r="P59" s="117">
        <v>30</v>
      </c>
      <c r="Q59" s="117">
        <v>30</v>
      </c>
      <c r="R59" s="117">
        <v>20</v>
      </c>
      <c r="S59" s="117">
        <v>30</v>
      </c>
      <c r="T59" s="117">
        <v>20</v>
      </c>
      <c r="U59" s="117">
        <v>20</v>
      </c>
      <c r="V59" s="118">
        <v>10</v>
      </c>
      <c r="W59" s="51" t="s">
        <v>68</v>
      </c>
      <c r="X59" s="106">
        <v>15</v>
      </c>
      <c r="Y59" s="107">
        <f t="shared" si="1"/>
        <v>40</v>
      </c>
      <c r="Z59" s="86">
        <f t="shared" si="7"/>
        <v>350</v>
      </c>
      <c r="AA59" s="86">
        <f t="shared" si="3"/>
        <v>15</v>
      </c>
      <c r="AB59" s="97">
        <f t="shared" si="4"/>
        <v>405</v>
      </c>
      <c r="AC59" s="55" t="str">
        <f t="shared" si="5"/>
        <v>SALLABERRY JULIETTE</v>
      </c>
    </row>
    <row r="60" spans="2:29" s="3" customFormat="1" ht="14" x14ac:dyDescent="0.2">
      <c r="B60" s="55" t="s">
        <v>26</v>
      </c>
      <c r="C60" s="55" t="s">
        <v>36</v>
      </c>
      <c r="D60" s="67" t="str">
        <f t="shared" si="6"/>
        <v>J14F</v>
      </c>
      <c r="E60" s="68" t="s">
        <v>19</v>
      </c>
      <c r="F60" s="54">
        <v>39065</v>
      </c>
      <c r="G60" s="76">
        <v>40</v>
      </c>
      <c r="H60" s="76">
        <v>30</v>
      </c>
      <c r="I60" s="113">
        <v>10</v>
      </c>
      <c r="J60" s="113">
        <v>30</v>
      </c>
      <c r="K60" s="113">
        <v>30</v>
      </c>
      <c r="L60" s="113">
        <v>30</v>
      </c>
      <c r="M60" s="113">
        <v>30</v>
      </c>
      <c r="N60" s="113">
        <v>30</v>
      </c>
      <c r="O60" s="113">
        <v>30</v>
      </c>
      <c r="P60" s="113">
        <v>30</v>
      </c>
      <c r="Q60" s="113">
        <v>30</v>
      </c>
      <c r="R60" s="113">
        <v>30</v>
      </c>
      <c r="S60" s="113">
        <v>10</v>
      </c>
      <c r="T60" s="113">
        <v>30</v>
      </c>
      <c r="U60" s="113">
        <v>10</v>
      </c>
      <c r="V60" s="114">
        <v>10</v>
      </c>
      <c r="W60" s="51" t="s">
        <v>68</v>
      </c>
      <c r="X60" s="106">
        <v>41</v>
      </c>
      <c r="Y60" s="107">
        <f t="shared" si="1"/>
        <v>40</v>
      </c>
      <c r="Z60" s="86">
        <f t="shared" si="7"/>
        <v>370</v>
      </c>
      <c r="AA60" s="86">
        <f t="shared" si="3"/>
        <v>41</v>
      </c>
      <c r="AB60" s="97">
        <f t="shared" si="4"/>
        <v>451</v>
      </c>
      <c r="AC60" s="55" t="str">
        <f t="shared" si="5"/>
        <v>TOMEBELMONTE OIHANA</v>
      </c>
    </row>
    <row r="61" spans="2:29" s="3" customFormat="1" ht="14" x14ac:dyDescent="0.2">
      <c r="B61" s="55" t="s">
        <v>35</v>
      </c>
      <c r="C61" s="55" t="s">
        <v>36</v>
      </c>
      <c r="D61" s="67" t="str">
        <f t="shared" si="6"/>
        <v>J14F</v>
      </c>
      <c r="E61" s="68" t="s">
        <v>19</v>
      </c>
      <c r="F61" s="54">
        <v>38875</v>
      </c>
      <c r="G61" s="76">
        <v>40</v>
      </c>
      <c r="H61" s="76">
        <v>20</v>
      </c>
      <c r="I61" s="113">
        <v>10</v>
      </c>
      <c r="J61" s="113">
        <v>10</v>
      </c>
      <c r="K61" s="113">
        <v>20</v>
      </c>
      <c r="L61" s="113">
        <v>20</v>
      </c>
      <c r="M61" s="113">
        <v>10</v>
      </c>
      <c r="N61" s="113">
        <v>20</v>
      </c>
      <c r="O61" s="113">
        <v>10</v>
      </c>
      <c r="P61" s="113">
        <v>20</v>
      </c>
      <c r="Q61" s="113">
        <v>20</v>
      </c>
      <c r="R61" s="113">
        <v>10</v>
      </c>
      <c r="S61" s="113">
        <v>10</v>
      </c>
      <c r="T61" s="113">
        <v>10</v>
      </c>
      <c r="U61" s="113">
        <v>10</v>
      </c>
      <c r="V61" s="114">
        <v>10</v>
      </c>
      <c r="W61" s="51" t="s">
        <v>68</v>
      </c>
      <c r="X61" s="106">
        <v>13</v>
      </c>
      <c r="Y61" s="107">
        <f t="shared" si="1"/>
        <v>40</v>
      </c>
      <c r="Z61" s="86">
        <f t="shared" si="7"/>
        <v>210</v>
      </c>
      <c r="AA61" s="86">
        <f t="shared" si="3"/>
        <v>13</v>
      </c>
      <c r="AB61" s="97">
        <f t="shared" si="4"/>
        <v>263</v>
      </c>
      <c r="AC61" s="55" t="str">
        <f t="shared" si="5"/>
        <v>LANTIAT-LESPERANCE LUNA</v>
      </c>
    </row>
    <row r="62" spans="2:29" s="3" customFormat="1" ht="14" x14ac:dyDescent="0.2">
      <c r="B62" s="55" t="s">
        <v>133</v>
      </c>
      <c r="C62" s="55" t="s">
        <v>36</v>
      </c>
      <c r="D62" s="67" t="str">
        <f t="shared" si="6"/>
        <v>J14F</v>
      </c>
      <c r="E62" s="53" t="s">
        <v>19</v>
      </c>
      <c r="F62" s="54">
        <v>39073</v>
      </c>
      <c r="G62" s="76">
        <v>40</v>
      </c>
      <c r="H62" s="76">
        <v>30</v>
      </c>
      <c r="I62" s="113">
        <v>0</v>
      </c>
      <c r="J62" s="113">
        <v>10</v>
      </c>
      <c r="K62" s="113">
        <v>10</v>
      </c>
      <c r="L62" s="113">
        <v>20</v>
      </c>
      <c r="M62" s="113">
        <v>10</v>
      </c>
      <c r="N62" s="113">
        <v>20</v>
      </c>
      <c r="O62" s="113">
        <v>20</v>
      </c>
      <c r="P62" s="113">
        <v>30</v>
      </c>
      <c r="Q62" s="113">
        <v>20</v>
      </c>
      <c r="R62" s="113">
        <v>20</v>
      </c>
      <c r="S62" s="113">
        <v>10</v>
      </c>
      <c r="T62" s="113">
        <v>20</v>
      </c>
      <c r="U62" s="113">
        <v>10</v>
      </c>
      <c r="V62" s="114">
        <v>10</v>
      </c>
      <c r="W62" s="51" t="s">
        <v>68</v>
      </c>
      <c r="X62" s="106">
        <v>12</v>
      </c>
      <c r="Y62" s="107">
        <f t="shared" si="1"/>
        <v>40</v>
      </c>
      <c r="Z62" s="86">
        <f t="shared" si="7"/>
        <v>240</v>
      </c>
      <c r="AA62" s="86">
        <f t="shared" si="3"/>
        <v>12</v>
      </c>
      <c r="AB62" s="97">
        <f t="shared" si="4"/>
        <v>292</v>
      </c>
      <c r="AC62" s="55" t="str">
        <f t="shared" si="5"/>
        <v>CRESPO LOU</v>
      </c>
    </row>
    <row r="63" spans="2:29" s="3" customFormat="1" ht="14" x14ac:dyDescent="0.2">
      <c r="B63" s="70" t="s">
        <v>134</v>
      </c>
      <c r="C63" s="70" t="s">
        <v>36</v>
      </c>
      <c r="D63" s="67" t="str">
        <f t="shared" si="6"/>
        <v>J14F</v>
      </c>
      <c r="E63" s="68" t="s">
        <v>19</v>
      </c>
      <c r="F63" s="69">
        <v>38803</v>
      </c>
      <c r="G63" s="78">
        <v>40</v>
      </c>
      <c r="H63" s="78">
        <v>30</v>
      </c>
      <c r="I63" s="117">
        <v>10</v>
      </c>
      <c r="J63" s="117">
        <v>10</v>
      </c>
      <c r="K63" s="117">
        <v>30</v>
      </c>
      <c r="L63" s="117">
        <v>20</v>
      </c>
      <c r="M63" s="117">
        <v>30</v>
      </c>
      <c r="N63" s="117">
        <v>30</v>
      </c>
      <c r="O63" s="117">
        <v>30</v>
      </c>
      <c r="P63" s="117">
        <v>30</v>
      </c>
      <c r="Q63" s="117">
        <v>30</v>
      </c>
      <c r="R63" s="117">
        <v>10</v>
      </c>
      <c r="S63" s="117">
        <v>10</v>
      </c>
      <c r="T63" s="117">
        <v>20</v>
      </c>
      <c r="U63" s="117">
        <v>10</v>
      </c>
      <c r="V63" s="118">
        <v>10</v>
      </c>
      <c r="W63" s="51" t="s">
        <v>68</v>
      </c>
      <c r="X63" s="106">
        <v>12</v>
      </c>
      <c r="Y63" s="107">
        <f t="shared" si="1"/>
        <v>40</v>
      </c>
      <c r="Z63" s="86">
        <f t="shared" si="7"/>
        <v>310</v>
      </c>
      <c r="AA63" s="86">
        <f t="shared" si="3"/>
        <v>12</v>
      </c>
      <c r="AB63" s="97">
        <f t="shared" si="4"/>
        <v>362</v>
      </c>
      <c r="AC63" s="55" t="str">
        <f t="shared" si="5"/>
        <v>DAVIS SHAYNA</v>
      </c>
    </row>
    <row r="64" spans="2:29" s="3" customFormat="1" ht="14" x14ac:dyDescent="0.2">
      <c r="B64" s="70" t="s">
        <v>42</v>
      </c>
      <c r="C64" s="70" t="s">
        <v>36</v>
      </c>
      <c r="D64" s="67" t="str">
        <f t="shared" si="6"/>
        <v>J14F</v>
      </c>
      <c r="E64" s="68" t="s">
        <v>19</v>
      </c>
      <c r="F64" s="69">
        <v>38838</v>
      </c>
      <c r="G64" s="77">
        <v>40</v>
      </c>
      <c r="H64" s="77">
        <v>20</v>
      </c>
      <c r="I64" s="115">
        <v>10</v>
      </c>
      <c r="J64" s="115">
        <v>10</v>
      </c>
      <c r="K64" s="115">
        <v>10</v>
      </c>
      <c r="L64" s="115">
        <v>10</v>
      </c>
      <c r="M64" s="115">
        <v>10</v>
      </c>
      <c r="N64" s="115">
        <v>20</v>
      </c>
      <c r="O64" s="115">
        <v>20</v>
      </c>
      <c r="P64" s="115">
        <v>20</v>
      </c>
      <c r="Q64" s="115">
        <v>20</v>
      </c>
      <c r="R64" s="115">
        <v>10</v>
      </c>
      <c r="S64" s="115">
        <v>10</v>
      </c>
      <c r="T64" s="115">
        <v>10</v>
      </c>
      <c r="U64" s="115">
        <v>10</v>
      </c>
      <c r="V64" s="116">
        <v>10</v>
      </c>
      <c r="W64" s="51" t="s">
        <v>68</v>
      </c>
      <c r="X64" s="108">
        <v>23</v>
      </c>
      <c r="Y64" s="107">
        <f t="shared" si="1"/>
        <v>40</v>
      </c>
      <c r="Z64" s="86">
        <f t="shared" si="7"/>
        <v>200</v>
      </c>
      <c r="AA64" s="86">
        <f t="shared" si="3"/>
        <v>23</v>
      </c>
      <c r="AB64" s="97">
        <f t="shared" si="4"/>
        <v>263</v>
      </c>
      <c r="AC64" s="55" t="str">
        <f t="shared" si="5"/>
        <v>DAILLY LOUISE</v>
      </c>
    </row>
    <row r="65" spans="2:29" s="3" customFormat="1" ht="14" x14ac:dyDescent="0.2">
      <c r="B65" s="55" t="s">
        <v>135</v>
      </c>
      <c r="C65" s="55" t="s">
        <v>36</v>
      </c>
      <c r="D65" s="67" t="str">
        <f t="shared" si="6"/>
        <v>J14F</v>
      </c>
      <c r="E65" s="53" t="s">
        <v>19</v>
      </c>
      <c r="F65" s="54">
        <v>38869</v>
      </c>
      <c r="G65" s="76">
        <v>40</v>
      </c>
      <c r="H65" s="76">
        <v>20</v>
      </c>
      <c r="I65" s="113">
        <v>10</v>
      </c>
      <c r="J65" s="113">
        <v>10</v>
      </c>
      <c r="K65" s="113">
        <v>20</v>
      </c>
      <c r="L65" s="113">
        <v>20</v>
      </c>
      <c r="M65" s="113">
        <v>30</v>
      </c>
      <c r="N65" s="113">
        <v>30</v>
      </c>
      <c r="O65" s="113">
        <v>30</v>
      </c>
      <c r="P65" s="113">
        <v>20</v>
      </c>
      <c r="Q65" s="113">
        <v>20</v>
      </c>
      <c r="R65" s="113">
        <v>20</v>
      </c>
      <c r="S65" s="113">
        <v>10</v>
      </c>
      <c r="T65" s="113">
        <v>20</v>
      </c>
      <c r="U65" s="113">
        <v>10</v>
      </c>
      <c r="V65" s="114">
        <v>10</v>
      </c>
      <c r="W65" s="51" t="s">
        <v>68</v>
      </c>
      <c r="X65" s="106">
        <v>31</v>
      </c>
      <c r="Y65" s="107">
        <f t="shared" si="1"/>
        <v>40</v>
      </c>
      <c r="Z65" s="86">
        <f t="shared" si="7"/>
        <v>280</v>
      </c>
      <c r="AA65" s="86">
        <f t="shared" si="3"/>
        <v>31</v>
      </c>
      <c r="AB65" s="97">
        <f t="shared" si="4"/>
        <v>351</v>
      </c>
      <c r="AC65" s="55" t="str">
        <f t="shared" si="5"/>
        <v>BODET-DEJEAN LUCILE</v>
      </c>
    </row>
    <row r="66" spans="2:29" s="3" customFormat="1" ht="14" x14ac:dyDescent="0.2">
      <c r="B66" s="70" t="s">
        <v>136</v>
      </c>
      <c r="C66" s="70" t="s">
        <v>36</v>
      </c>
      <c r="D66" s="67" t="str">
        <f t="shared" si="6"/>
        <v>J14F</v>
      </c>
      <c r="E66" s="68" t="s">
        <v>19</v>
      </c>
      <c r="F66" s="69">
        <v>38869</v>
      </c>
      <c r="G66" s="77">
        <v>40</v>
      </c>
      <c r="H66" s="77">
        <v>20</v>
      </c>
      <c r="I66" s="115">
        <v>10</v>
      </c>
      <c r="J66" s="115">
        <v>30</v>
      </c>
      <c r="K66" s="115">
        <v>20</v>
      </c>
      <c r="L66" s="115">
        <v>20</v>
      </c>
      <c r="M66" s="115">
        <v>30</v>
      </c>
      <c r="N66" s="115">
        <v>30</v>
      </c>
      <c r="O66" s="115">
        <v>20</v>
      </c>
      <c r="P66" s="115">
        <v>30</v>
      </c>
      <c r="Q66" s="115">
        <v>30</v>
      </c>
      <c r="R66" s="115">
        <v>10</v>
      </c>
      <c r="S66" s="115">
        <v>10</v>
      </c>
      <c r="T66" s="115">
        <v>20</v>
      </c>
      <c r="U66" s="115">
        <v>10</v>
      </c>
      <c r="V66" s="116">
        <v>0</v>
      </c>
      <c r="W66" s="51" t="s">
        <v>68</v>
      </c>
      <c r="X66" s="106">
        <v>21</v>
      </c>
      <c r="Y66" s="107">
        <f t="shared" si="1"/>
        <v>40</v>
      </c>
      <c r="Z66" s="86">
        <f t="shared" si="7"/>
        <v>290</v>
      </c>
      <c r="AA66" s="86">
        <f t="shared" si="3"/>
        <v>21</v>
      </c>
      <c r="AB66" s="97">
        <f t="shared" si="4"/>
        <v>351</v>
      </c>
      <c r="AC66" s="55" t="str">
        <f t="shared" si="5"/>
        <v>BODET DEJEAN ALINE</v>
      </c>
    </row>
    <row r="67" spans="2:29" s="3" customFormat="1" ht="14" x14ac:dyDescent="0.2">
      <c r="B67" s="55" t="s">
        <v>29</v>
      </c>
      <c r="C67" s="55" t="s">
        <v>36</v>
      </c>
      <c r="D67" s="67" t="str">
        <f t="shared" si="6"/>
        <v>J14F</v>
      </c>
      <c r="E67" s="68" t="s">
        <v>19</v>
      </c>
      <c r="F67" s="54">
        <v>38817</v>
      </c>
      <c r="G67" s="76">
        <v>40</v>
      </c>
      <c r="H67" s="76">
        <v>30</v>
      </c>
      <c r="I67" s="113">
        <v>10</v>
      </c>
      <c r="J67" s="113">
        <v>30</v>
      </c>
      <c r="K67" s="113">
        <v>30</v>
      </c>
      <c r="L67" s="113">
        <v>30</v>
      </c>
      <c r="M67" s="113">
        <v>30</v>
      </c>
      <c r="N67" s="113">
        <v>30</v>
      </c>
      <c r="O67" s="113">
        <v>30</v>
      </c>
      <c r="P67" s="113">
        <v>30</v>
      </c>
      <c r="Q67" s="113">
        <v>30</v>
      </c>
      <c r="R67" s="113">
        <v>20</v>
      </c>
      <c r="S67" s="113">
        <v>10</v>
      </c>
      <c r="T67" s="113">
        <v>20</v>
      </c>
      <c r="U67" s="113">
        <v>20</v>
      </c>
      <c r="V67" s="114">
        <v>20</v>
      </c>
      <c r="W67" s="51" t="s">
        <v>68</v>
      </c>
      <c r="X67" s="106">
        <v>42</v>
      </c>
      <c r="Y67" s="107">
        <f t="shared" si="1"/>
        <v>40</v>
      </c>
      <c r="Z67" s="86">
        <f t="shared" si="7"/>
        <v>370</v>
      </c>
      <c r="AA67" s="86">
        <f t="shared" si="3"/>
        <v>42</v>
      </c>
      <c r="AB67" s="97">
        <f t="shared" si="4"/>
        <v>452</v>
      </c>
      <c r="AC67" s="55" t="str">
        <f t="shared" si="5"/>
        <v>ETCHEBARNE LEA</v>
      </c>
    </row>
    <row r="68" spans="2:29" s="3" customFormat="1" ht="14" x14ac:dyDescent="0.2">
      <c r="B68" s="55" t="s">
        <v>137</v>
      </c>
      <c r="C68" s="55" t="s">
        <v>36</v>
      </c>
      <c r="D68" s="67" t="str">
        <f t="shared" si="6"/>
        <v>J14F</v>
      </c>
      <c r="E68" s="68" t="s">
        <v>19</v>
      </c>
      <c r="F68" s="54">
        <v>38994</v>
      </c>
      <c r="G68" s="76">
        <v>40</v>
      </c>
      <c r="H68" s="76">
        <v>20</v>
      </c>
      <c r="I68" s="113">
        <v>10</v>
      </c>
      <c r="J68" s="113">
        <v>30</v>
      </c>
      <c r="K68" s="113">
        <v>30</v>
      </c>
      <c r="L68" s="113">
        <v>20</v>
      </c>
      <c r="M68" s="113">
        <v>30</v>
      </c>
      <c r="N68" s="113">
        <v>30</v>
      </c>
      <c r="O68" s="113">
        <v>30</v>
      </c>
      <c r="P68" s="113">
        <v>30</v>
      </c>
      <c r="Q68" s="113">
        <v>30</v>
      </c>
      <c r="R68" s="113">
        <v>10</v>
      </c>
      <c r="S68" s="113">
        <v>10</v>
      </c>
      <c r="T68" s="113">
        <v>10</v>
      </c>
      <c r="U68" s="113">
        <v>20</v>
      </c>
      <c r="V68" s="114">
        <v>10</v>
      </c>
      <c r="W68" s="51" t="s">
        <v>68</v>
      </c>
      <c r="X68" s="106">
        <v>29</v>
      </c>
      <c r="Y68" s="107">
        <f t="shared" si="1"/>
        <v>40</v>
      </c>
      <c r="Z68" s="86">
        <f t="shared" si="7"/>
        <v>320</v>
      </c>
      <c r="AA68" s="86">
        <f t="shared" si="3"/>
        <v>29</v>
      </c>
      <c r="AB68" s="97">
        <f t="shared" si="4"/>
        <v>389</v>
      </c>
      <c r="AC68" s="55" t="str">
        <f t="shared" si="5"/>
        <v>GANTE CLAIRE</v>
      </c>
    </row>
    <row r="69" spans="2:29" s="3" customFormat="1" ht="14" x14ac:dyDescent="0.2">
      <c r="B69" s="55" t="s">
        <v>39</v>
      </c>
      <c r="C69" s="55" t="s">
        <v>36</v>
      </c>
      <c r="D69" s="67" t="str">
        <f t="shared" si="6"/>
        <v>J14F</v>
      </c>
      <c r="E69" s="53" t="s">
        <v>19</v>
      </c>
      <c r="F69" s="54">
        <v>38787</v>
      </c>
      <c r="G69" s="76">
        <v>40</v>
      </c>
      <c r="H69" s="76">
        <v>30</v>
      </c>
      <c r="I69" s="113">
        <v>10</v>
      </c>
      <c r="J69" s="113">
        <v>10</v>
      </c>
      <c r="K69" s="113">
        <v>20</v>
      </c>
      <c r="L69" s="113">
        <v>20</v>
      </c>
      <c r="M69" s="113">
        <v>20</v>
      </c>
      <c r="N69" s="113">
        <v>20</v>
      </c>
      <c r="O69" s="113">
        <v>10</v>
      </c>
      <c r="P69" s="113">
        <v>30</v>
      </c>
      <c r="Q69" s="113">
        <v>30</v>
      </c>
      <c r="R69" s="113">
        <v>10</v>
      </c>
      <c r="S69" s="113">
        <v>10</v>
      </c>
      <c r="T69" s="113">
        <v>20</v>
      </c>
      <c r="U69" s="113">
        <v>10</v>
      </c>
      <c r="V69" s="114">
        <v>0</v>
      </c>
      <c r="W69" s="51" t="s">
        <v>68</v>
      </c>
      <c r="X69" s="106">
        <v>21</v>
      </c>
      <c r="Y69" s="107">
        <f t="shared" si="1"/>
        <v>40</v>
      </c>
      <c r="Z69" s="86">
        <f t="shared" si="7"/>
        <v>250</v>
      </c>
      <c r="AA69" s="86">
        <f t="shared" si="3"/>
        <v>21</v>
      </c>
      <c r="AB69" s="97">
        <f t="shared" si="4"/>
        <v>311</v>
      </c>
      <c r="AC69" s="55" t="str">
        <f t="shared" si="5"/>
        <v>IBARRA JULIETTE</v>
      </c>
    </row>
    <row r="70" spans="2:29" s="3" customFormat="1" ht="14" x14ac:dyDescent="0.2">
      <c r="B70" s="55" t="s">
        <v>138</v>
      </c>
      <c r="C70" s="55" t="s">
        <v>36</v>
      </c>
      <c r="D70" s="67" t="str">
        <f t="shared" si="6"/>
        <v>J14F</v>
      </c>
      <c r="E70" s="53" t="s">
        <v>19</v>
      </c>
      <c r="F70" s="54">
        <v>38994</v>
      </c>
      <c r="G70" s="76">
        <v>40</v>
      </c>
      <c r="H70" s="76">
        <v>30</v>
      </c>
      <c r="I70" s="113">
        <v>10</v>
      </c>
      <c r="J70" s="113">
        <v>30</v>
      </c>
      <c r="K70" s="113">
        <v>20</v>
      </c>
      <c r="L70" s="113">
        <v>20</v>
      </c>
      <c r="M70" s="113">
        <v>20</v>
      </c>
      <c r="N70" s="113">
        <v>30</v>
      </c>
      <c r="O70" s="113">
        <v>30</v>
      </c>
      <c r="P70" s="113">
        <v>30</v>
      </c>
      <c r="Q70" s="113">
        <v>30</v>
      </c>
      <c r="R70" s="113">
        <v>10</v>
      </c>
      <c r="S70" s="113">
        <v>10</v>
      </c>
      <c r="T70" s="113">
        <v>10</v>
      </c>
      <c r="U70" s="113">
        <v>10</v>
      </c>
      <c r="V70" s="114">
        <v>10</v>
      </c>
      <c r="W70" s="51" t="s">
        <v>68</v>
      </c>
      <c r="X70" s="106">
        <v>19</v>
      </c>
      <c r="Y70" s="107">
        <f t="shared" si="1"/>
        <v>40</v>
      </c>
      <c r="Z70" s="86">
        <f t="shared" si="7"/>
        <v>300</v>
      </c>
      <c r="AA70" s="86">
        <f t="shared" si="3"/>
        <v>19</v>
      </c>
      <c r="AB70" s="97">
        <f t="shared" si="4"/>
        <v>359</v>
      </c>
      <c r="AC70" s="55" t="str">
        <f t="shared" si="5"/>
        <v>CERE LUNA</v>
      </c>
    </row>
    <row r="71" spans="2:29" s="3" customFormat="1" ht="14" x14ac:dyDescent="0.2">
      <c r="B71" s="70" t="s">
        <v>34</v>
      </c>
      <c r="C71" s="70" t="s">
        <v>36</v>
      </c>
      <c r="D71" s="67" t="str">
        <f t="shared" si="6"/>
        <v>J14F</v>
      </c>
      <c r="E71" s="68" t="s">
        <v>19</v>
      </c>
      <c r="F71" s="69">
        <v>38887</v>
      </c>
      <c r="G71" s="77"/>
      <c r="H71" s="77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6"/>
      <c r="W71" s="51"/>
      <c r="X71" s="108"/>
      <c r="Y71" s="107" t="str">
        <f t="shared" si="1"/>
        <v/>
      </c>
      <c r="Z71" s="86">
        <f t="shared" si="7"/>
        <v>0</v>
      </c>
      <c r="AA71" s="86" t="str">
        <f t="shared" si="3"/>
        <v/>
      </c>
      <c r="AB71" s="97" t="s">
        <v>202</v>
      </c>
      <c r="AC71" s="55" t="str">
        <f t="shared" si="5"/>
        <v>GOYENCHE GOBERT CLARISSE</v>
      </c>
    </row>
    <row r="72" spans="2:29" s="3" customFormat="1" ht="14" x14ac:dyDescent="0.2">
      <c r="B72" s="70" t="s">
        <v>28</v>
      </c>
      <c r="C72" s="70" t="s">
        <v>36</v>
      </c>
      <c r="D72" s="67" t="str">
        <f t="shared" si="6"/>
        <v>J14F</v>
      </c>
      <c r="E72" s="68" t="s">
        <v>19</v>
      </c>
      <c r="F72" s="69">
        <v>38733</v>
      </c>
      <c r="G72" s="77">
        <v>40</v>
      </c>
      <c r="H72" s="77">
        <v>30</v>
      </c>
      <c r="I72" s="115">
        <v>10</v>
      </c>
      <c r="J72" s="115">
        <v>30</v>
      </c>
      <c r="K72" s="115">
        <v>30</v>
      </c>
      <c r="L72" s="115">
        <v>30</v>
      </c>
      <c r="M72" s="115">
        <v>30</v>
      </c>
      <c r="N72" s="115">
        <v>30</v>
      </c>
      <c r="O72" s="115">
        <v>30</v>
      </c>
      <c r="P72" s="115">
        <v>30</v>
      </c>
      <c r="Q72" s="115">
        <v>30</v>
      </c>
      <c r="R72" s="115">
        <v>30</v>
      </c>
      <c r="S72" s="115">
        <v>20</v>
      </c>
      <c r="T72" s="115">
        <v>30</v>
      </c>
      <c r="U72" s="115">
        <v>30</v>
      </c>
      <c r="V72" s="116">
        <v>10</v>
      </c>
      <c r="W72" s="51" t="s">
        <v>68</v>
      </c>
      <c r="X72" s="108">
        <v>54</v>
      </c>
      <c r="Y72" s="107">
        <f t="shared" si="1"/>
        <v>40</v>
      </c>
      <c r="Z72" s="86">
        <f t="shared" si="7"/>
        <v>400</v>
      </c>
      <c r="AA72" s="86">
        <f t="shared" si="3"/>
        <v>54</v>
      </c>
      <c r="AB72" s="97">
        <f t="shared" si="4"/>
        <v>494</v>
      </c>
      <c r="AC72" s="55" t="str">
        <f t="shared" si="5"/>
        <v>SOURIMANT MAEWENN</v>
      </c>
    </row>
    <row r="73" spans="2:29" s="3" customFormat="1" ht="14" x14ac:dyDescent="0.2">
      <c r="B73" s="55" t="s">
        <v>139</v>
      </c>
      <c r="C73" s="55" t="s">
        <v>36</v>
      </c>
      <c r="D73" s="67" t="str">
        <f t="shared" si="6"/>
        <v>J14F</v>
      </c>
      <c r="E73" s="53" t="s">
        <v>19</v>
      </c>
      <c r="F73" s="54">
        <v>38869</v>
      </c>
      <c r="G73" s="76">
        <v>40</v>
      </c>
      <c r="H73" s="76">
        <v>30</v>
      </c>
      <c r="I73" s="113">
        <v>10</v>
      </c>
      <c r="J73" s="113">
        <v>30</v>
      </c>
      <c r="K73" s="113">
        <v>30</v>
      </c>
      <c r="L73" s="113">
        <v>30</v>
      </c>
      <c r="M73" s="113">
        <v>30</v>
      </c>
      <c r="N73" s="113">
        <v>30</v>
      </c>
      <c r="O73" s="113">
        <v>20</v>
      </c>
      <c r="P73" s="113">
        <v>30</v>
      </c>
      <c r="Q73" s="113">
        <v>30</v>
      </c>
      <c r="R73" s="113">
        <v>20</v>
      </c>
      <c r="S73" s="113">
        <v>10</v>
      </c>
      <c r="T73" s="113">
        <v>20</v>
      </c>
      <c r="U73" s="113">
        <v>30</v>
      </c>
      <c r="V73" s="114">
        <v>10</v>
      </c>
      <c r="W73" s="51" t="s">
        <v>68</v>
      </c>
      <c r="X73" s="106">
        <v>48</v>
      </c>
      <c r="Y73" s="107">
        <f t="shared" si="1"/>
        <v>40</v>
      </c>
      <c r="Z73" s="86">
        <f t="shared" si="7"/>
        <v>360</v>
      </c>
      <c r="AA73" s="86">
        <f t="shared" si="3"/>
        <v>48</v>
      </c>
      <c r="AB73" s="97">
        <f t="shared" si="4"/>
        <v>448</v>
      </c>
      <c r="AC73" s="55" t="str">
        <f t="shared" si="5"/>
        <v>MARCHE JEANNE</v>
      </c>
    </row>
    <row r="74" spans="2:29" s="3" customFormat="1" ht="14" x14ac:dyDescent="0.2">
      <c r="B74" s="70" t="s">
        <v>33</v>
      </c>
      <c r="C74" s="70" t="s">
        <v>36</v>
      </c>
      <c r="D74" s="67" t="str">
        <f t="shared" si="6"/>
        <v>J14F</v>
      </c>
      <c r="E74" s="68" t="s">
        <v>19</v>
      </c>
      <c r="F74" s="69">
        <v>38887</v>
      </c>
      <c r="G74" s="77">
        <v>40</v>
      </c>
      <c r="H74" s="77">
        <v>30</v>
      </c>
      <c r="I74" s="115">
        <v>10</v>
      </c>
      <c r="J74" s="115">
        <v>30</v>
      </c>
      <c r="K74" s="115">
        <v>20</v>
      </c>
      <c r="L74" s="115">
        <v>20</v>
      </c>
      <c r="M74" s="115">
        <v>30</v>
      </c>
      <c r="N74" s="115">
        <v>30</v>
      </c>
      <c r="O74" s="115">
        <v>20</v>
      </c>
      <c r="P74" s="115">
        <v>30</v>
      </c>
      <c r="Q74" s="115">
        <v>30</v>
      </c>
      <c r="R74" s="115">
        <v>20</v>
      </c>
      <c r="S74" s="115">
        <v>10</v>
      </c>
      <c r="T74" s="115">
        <v>10</v>
      </c>
      <c r="U74" s="115">
        <v>10</v>
      </c>
      <c r="V74" s="116">
        <v>10</v>
      </c>
      <c r="W74" s="51" t="s">
        <v>68</v>
      </c>
      <c r="X74" s="106">
        <v>23</v>
      </c>
      <c r="Y74" s="107">
        <f t="shared" si="1"/>
        <v>40</v>
      </c>
      <c r="Z74" s="86">
        <f t="shared" si="7"/>
        <v>310</v>
      </c>
      <c r="AA74" s="86">
        <f t="shared" si="3"/>
        <v>23</v>
      </c>
      <c r="AB74" s="97">
        <f t="shared" si="4"/>
        <v>373</v>
      </c>
      <c r="AC74" s="55" t="str">
        <f t="shared" si="5"/>
        <v>JAGU IHINTZA</v>
      </c>
    </row>
    <row r="75" spans="2:29" s="3" customFormat="1" ht="14" x14ac:dyDescent="0.2">
      <c r="B75" s="70" t="s">
        <v>140</v>
      </c>
      <c r="C75" s="70" t="s">
        <v>36</v>
      </c>
      <c r="D75" s="67" t="str">
        <f t="shared" si="6"/>
        <v>J14F</v>
      </c>
      <c r="E75" s="68" t="s">
        <v>19</v>
      </c>
      <c r="F75" s="69">
        <v>38820</v>
      </c>
      <c r="G75" s="78">
        <v>40</v>
      </c>
      <c r="H75" s="78">
        <v>30</v>
      </c>
      <c r="I75" s="117">
        <v>10</v>
      </c>
      <c r="J75" s="117">
        <v>30</v>
      </c>
      <c r="K75" s="117">
        <v>20</v>
      </c>
      <c r="L75" s="117">
        <v>20</v>
      </c>
      <c r="M75" s="117">
        <v>20</v>
      </c>
      <c r="N75" s="117">
        <v>30</v>
      </c>
      <c r="O75" s="117">
        <v>30</v>
      </c>
      <c r="P75" s="117">
        <v>30</v>
      </c>
      <c r="Q75" s="117">
        <v>30</v>
      </c>
      <c r="R75" s="117">
        <v>20</v>
      </c>
      <c r="S75" s="117">
        <v>10</v>
      </c>
      <c r="T75" s="117">
        <v>20</v>
      </c>
      <c r="U75" s="117">
        <v>10</v>
      </c>
      <c r="V75" s="118">
        <v>10</v>
      </c>
      <c r="W75" s="51" t="s">
        <v>68</v>
      </c>
      <c r="X75" s="106">
        <v>32</v>
      </c>
      <c r="Y75" s="107">
        <f t="shared" si="1"/>
        <v>40</v>
      </c>
      <c r="Z75" s="86">
        <f t="shared" si="7"/>
        <v>320</v>
      </c>
      <c r="AA75" s="86">
        <f t="shared" si="3"/>
        <v>32</v>
      </c>
      <c r="AB75" s="97">
        <f t="shared" si="4"/>
        <v>392</v>
      </c>
      <c r="AC75" s="55" t="str">
        <f t="shared" si="5"/>
        <v>MILLAN AMELIA</v>
      </c>
    </row>
    <row r="76" spans="2:29" s="3" customFormat="1" ht="14" x14ac:dyDescent="0.2">
      <c r="B76" s="70" t="s">
        <v>172</v>
      </c>
      <c r="C76" s="70" t="s">
        <v>184</v>
      </c>
      <c r="D76" s="67" t="str">
        <f t="shared" ref="D76:D107" si="8">IF(B76&lt;&gt;"","J"&amp;(($F$11)-(YEAR(F76)))&amp;E76,"")</f>
        <v>J14F</v>
      </c>
      <c r="E76" s="68" t="s">
        <v>19</v>
      </c>
      <c r="F76" s="69">
        <v>38770</v>
      </c>
      <c r="G76" s="77">
        <v>40</v>
      </c>
      <c r="H76" s="77">
        <v>30</v>
      </c>
      <c r="I76" s="115">
        <v>10</v>
      </c>
      <c r="J76" s="115">
        <v>20</v>
      </c>
      <c r="K76" s="115">
        <v>20</v>
      </c>
      <c r="L76" s="115">
        <v>20</v>
      </c>
      <c r="M76" s="115">
        <v>20</v>
      </c>
      <c r="N76" s="115">
        <v>20</v>
      </c>
      <c r="O76" s="115">
        <v>20</v>
      </c>
      <c r="P76" s="115">
        <v>30</v>
      </c>
      <c r="Q76" s="115">
        <v>30</v>
      </c>
      <c r="R76" s="115">
        <v>10</v>
      </c>
      <c r="S76" s="115">
        <v>10</v>
      </c>
      <c r="T76" s="115">
        <v>30</v>
      </c>
      <c r="U76" s="115">
        <v>20</v>
      </c>
      <c r="V76" s="116">
        <v>10</v>
      </c>
      <c r="W76" s="51" t="s">
        <v>68</v>
      </c>
      <c r="X76" s="106">
        <v>6</v>
      </c>
      <c r="Y76" s="107">
        <f t="shared" ref="Y76:Y139" si="9">IF(G76&gt;0,G76,"")</f>
        <v>40</v>
      </c>
      <c r="Z76" s="86">
        <f t="shared" ref="Z76:Z107" si="10">SUM(H76:V76)</f>
        <v>300</v>
      </c>
      <c r="AA76" s="86">
        <f t="shared" ref="AA76:AA139" si="11">IF(W76="Ergo",X76/2,IF(W76="Course + Ergo",X76,""))</f>
        <v>6</v>
      </c>
      <c r="AB76" s="97">
        <f t="shared" ref="AB76:AB138" si="12">SUM(Y76:AA76)</f>
        <v>346</v>
      </c>
      <c r="AC76" s="55" t="str">
        <f t="shared" si="5"/>
        <v>ARRIETA QUITTERIE</v>
      </c>
    </row>
    <row r="77" spans="2:29" s="3" customFormat="1" ht="14" x14ac:dyDescent="0.2">
      <c r="B77" s="70" t="s">
        <v>173</v>
      </c>
      <c r="C77" s="70" t="s">
        <v>184</v>
      </c>
      <c r="D77" s="67" t="str">
        <f t="shared" si="8"/>
        <v>J14F</v>
      </c>
      <c r="E77" s="68" t="s">
        <v>19</v>
      </c>
      <c r="F77" s="69">
        <v>39081</v>
      </c>
      <c r="G77" s="78">
        <v>40</v>
      </c>
      <c r="H77" s="78">
        <v>30</v>
      </c>
      <c r="I77" s="117">
        <v>10</v>
      </c>
      <c r="J77" s="117">
        <v>10</v>
      </c>
      <c r="K77" s="117">
        <v>20</v>
      </c>
      <c r="L77" s="117">
        <v>20</v>
      </c>
      <c r="M77" s="117">
        <v>20</v>
      </c>
      <c r="N77" s="117">
        <v>20</v>
      </c>
      <c r="O77" s="117">
        <v>20</v>
      </c>
      <c r="P77" s="117">
        <v>20</v>
      </c>
      <c r="Q77" s="117">
        <v>20</v>
      </c>
      <c r="R77" s="117">
        <v>10</v>
      </c>
      <c r="S77" s="117">
        <v>10</v>
      </c>
      <c r="T77" s="117">
        <v>20</v>
      </c>
      <c r="U77" s="117">
        <v>30</v>
      </c>
      <c r="V77" s="118">
        <v>10</v>
      </c>
      <c r="W77" s="51" t="s">
        <v>68</v>
      </c>
      <c r="X77" s="106">
        <v>17</v>
      </c>
      <c r="Y77" s="107">
        <f t="shared" si="9"/>
        <v>40</v>
      </c>
      <c r="Z77" s="86">
        <f t="shared" si="10"/>
        <v>270</v>
      </c>
      <c r="AA77" s="86">
        <f t="shared" si="11"/>
        <v>17</v>
      </c>
      <c r="AB77" s="97">
        <f t="shared" si="12"/>
        <v>327</v>
      </c>
      <c r="AC77" s="55" t="str">
        <f t="shared" ref="AC77:AC140" si="13">IF(B77&lt;&gt;"",B77,"")</f>
        <v>MOREAUCHAPELLE SARAH</v>
      </c>
    </row>
    <row r="78" spans="2:29" s="3" customFormat="1" ht="14" x14ac:dyDescent="0.2">
      <c r="B78" s="55" t="s">
        <v>174</v>
      </c>
      <c r="C78" s="55" t="s">
        <v>184</v>
      </c>
      <c r="D78" s="67" t="str">
        <f t="shared" si="8"/>
        <v>J14F</v>
      </c>
      <c r="E78" s="53" t="s">
        <v>19</v>
      </c>
      <c r="F78" s="54">
        <v>38776</v>
      </c>
      <c r="G78" s="76">
        <v>40</v>
      </c>
      <c r="H78" s="76">
        <v>20</v>
      </c>
      <c r="I78" s="113">
        <v>10</v>
      </c>
      <c r="J78" s="113">
        <v>10</v>
      </c>
      <c r="K78" s="113">
        <v>10</v>
      </c>
      <c r="L78" s="113">
        <v>20</v>
      </c>
      <c r="M78" s="113">
        <v>10</v>
      </c>
      <c r="N78" s="113">
        <v>20</v>
      </c>
      <c r="O78" s="113">
        <v>20</v>
      </c>
      <c r="P78" s="113">
        <v>10</v>
      </c>
      <c r="Q78" s="113">
        <v>20</v>
      </c>
      <c r="R78" s="113">
        <v>10</v>
      </c>
      <c r="S78" s="113">
        <v>10</v>
      </c>
      <c r="T78" s="113">
        <v>10</v>
      </c>
      <c r="U78" s="113">
        <v>20</v>
      </c>
      <c r="V78" s="114">
        <v>10</v>
      </c>
      <c r="W78" s="51" t="s">
        <v>68</v>
      </c>
      <c r="X78" s="106">
        <v>2</v>
      </c>
      <c r="Y78" s="107">
        <f t="shared" si="9"/>
        <v>40</v>
      </c>
      <c r="Z78" s="86">
        <f t="shared" si="10"/>
        <v>210</v>
      </c>
      <c r="AA78" s="86">
        <f t="shared" si="11"/>
        <v>2</v>
      </c>
      <c r="AB78" s="97">
        <f t="shared" si="12"/>
        <v>252</v>
      </c>
      <c r="AC78" s="55" t="str">
        <f t="shared" si="13"/>
        <v>BAREILLE CHLOÉ</v>
      </c>
    </row>
    <row r="79" spans="2:29" s="3" customFormat="1" ht="14" x14ac:dyDescent="0.2">
      <c r="B79" s="55" t="s">
        <v>175</v>
      </c>
      <c r="C79" s="55" t="s">
        <v>184</v>
      </c>
      <c r="D79" s="67" t="str">
        <f t="shared" si="8"/>
        <v>J14F</v>
      </c>
      <c r="E79" s="53" t="s">
        <v>19</v>
      </c>
      <c r="F79" s="54">
        <v>38780</v>
      </c>
      <c r="G79" s="76"/>
      <c r="H79" s="76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4"/>
      <c r="W79" s="51"/>
      <c r="X79" s="106"/>
      <c r="Y79" s="107" t="str">
        <f t="shared" si="9"/>
        <v/>
      </c>
      <c r="Z79" s="86">
        <f t="shared" si="10"/>
        <v>0</v>
      </c>
      <c r="AA79" s="86" t="str">
        <f t="shared" si="11"/>
        <v/>
      </c>
      <c r="AB79" s="97" t="s">
        <v>202</v>
      </c>
      <c r="AC79" s="55" t="str">
        <f t="shared" si="13"/>
        <v>JAUBERTIE MINNA</v>
      </c>
    </row>
    <row r="80" spans="2:29" s="3" customFormat="1" ht="14" x14ac:dyDescent="0.2">
      <c r="B80" s="70" t="s">
        <v>176</v>
      </c>
      <c r="C80" s="70" t="s">
        <v>184</v>
      </c>
      <c r="D80" s="67" t="str">
        <f t="shared" si="8"/>
        <v>J14F</v>
      </c>
      <c r="E80" s="68" t="s">
        <v>19</v>
      </c>
      <c r="F80" s="69">
        <v>38725</v>
      </c>
      <c r="G80" s="77">
        <v>40</v>
      </c>
      <c r="H80" s="77">
        <v>20</v>
      </c>
      <c r="I80" s="115">
        <v>10</v>
      </c>
      <c r="J80" s="115">
        <v>20</v>
      </c>
      <c r="K80" s="115">
        <v>10</v>
      </c>
      <c r="L80" s="115">
        <v>30</v>
      </c>
      <c r="M80" s="115">
        <v>20</v>
      </c>
      <c r="N80" s="115">
        <v>10</v>
      </c>
      <c r="O80" s="115">
        <v>10</v>
      </c>
      <c r="P80" s="115">
        <v>30</v>
      </c>
      <c r="Q80" s="115">
        <v>20</v>
      </c>
      <c r="R80" s="115">
        <v>10</v>
      </c>
      <c r="S80" s="115">
        <v>20</v>
      </c>
      <c r="T80" s="115">
        <v>10</v>
      </c>
      <c r="U80" s="115">
        <v>10</v>
      </c>
      <c r="V80" s="116">
        <v>10</v>
      </c>
      <c r="W80" s="51" t="s">
        <v>68</v>
      </c>
      <c r="X80" s="108">
        <v>0</v>
      </c>
      <c r="Y80" s="107">
        <f t="shared" si="9"/>
        <v>40</v>
      </c>
      <c r="Z80" s="86">
        <f t="shared" si="10"/>
        <v>240</v>
      </c>
      <c r="AA80" s="86">
        <f t="shared" si="11"/>
        <v>0</v>
      </c>
      <c r="AB80" s="97">
        <f t="shared" si="12"/>
        <v>280</v>
      </c>
      <c r="AC80" s="55" t="str">
        <f t="shared" si="13"/>
        <v>ESCUDIE AUDREY</v>
      </c>
    </row>
    <row r="81" spans="2:29" s="3" customFormat="1" ht="14" x14ac:dyDescent="0.2">
      <c r="B81" s="55" t="s">
        <v>177</v>
      </c>
      <c r="C81" s="55" t="s">
        <v>184</v>
      </c>
      <c r="D81" s="67" t="str">
        <f t="shared" si="8"/>
        <v>J14F</v>
      </c>
      <c r="E81" s="53" t="s">
        <v>19</v>
      </c>
      <c r="F81" s="54">
        <v>38906</v>
      </c>
      <c r="G81" s="76"/>
      <c r="H81" s="76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4"/>
      <c r="W81" s="51"/>
      <c r="X81" s="106"/>
      <c r="Y81" s="107" t="str">
        <f t="shared" si="9"/>
        <v/>
      </c>
      <c r="Z81" s="86">
        <f t="shared" si="10"/>
        <v>0</v>
      </c>
      <c r="AA81" s="86" t="str">
        <f t="shared" si="11"/>
        <v/>
      </c>
      <c r="AB81" s="97" t="s">
        <v>202</v>
      </c>
      <c r="AC81" s="55" t="str">
        <f t="shared" si="13"/>
        <v>GOUZIEN A√âNOR</v>
      </c>
    </row>
    <row r="82" spans="2:29" s="3" customFormat="1" ht="14" x14ac:dyDescent="0.2">
      <c r="B82" s="55" t="s">
        <v>178</v>
      </c>
      <c r="C82" s="55" t="s">
        <v>184</v>
      </c>
      <c r="D82" s="67" t="str">
        <f t="shared" si="8"/>
        <v>J14F</v>
      </c>
      <c r="E82" s="53" t="s">
        <v>19</v>
      </c>
      <c r="F82" s="54">
        <v>39051</v>
      </c>
      <c r="G82" s="76"/>
      <c r="H82" s="76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4"/>
      <c r="W82" s="51"/>
      <c r="X82" s="106"/>
      <c r="Y82" s="107" t="str">
        <f t="shared" si="9"/>
        <v/>
      </c>
      <c r="Z82" s="86">
        <f t="shared" si="10"/>
        <v>0</v>
      </c>
      <c r="AA82" s="86" t="str">
        <f t="shared" si="11"/>
        <v/>
      </c>
      <c r="AB82" s="97" t="s">
        <v>202</v>
      </c>
      <c r="AC82" s="55" t="str">
        <f t="shared" si="13"/>
        <v>OTEGUI KLARA</v>
      </c>
    </row>
    <row r="83" spans="2:29" s="3" customFormat="1" ht="14" x14ac:dyDescent="0.2">
      <c r="B83" s="55" t="s">
        <v>179</v>
      </c>
      <c r="C83" s="55" t="s">
        <v>184</v>
      </c>
      <c r="D83" s="67" t="str">
        <f t="shared" si="8"/>
        <v>J14F</v>
      </c>
      <c r="E83" s="53" t="s">
        <v>19</v>
      </c>
      <c r="F83" s="54">
        <v>39057</v>
      </c>
      <c r="G83" s="76">
        <v>40</v>
      </c>
      <c r="H83" s="76">
        <v>30</v>
      </c>
      <c r="I83" s="113">
        <v>10</v>
      </c>
      <c r="J83" s="113">
        <v>10</v>
      </c>
      <c r="K83" s="113">
        <v>10</v>
      </c>
      <c r="L83" s="113">
        <v>20</v>
      </c>
      <c r="M83" s="113">
        <v>20</v>
      </c>
      <c r="N83" s="113">
        <v>10</v>
      </c>
      <c r="O83" s="113">
        <v>10</v>
      </c>
      <c r="P83" s="113">
        <v>30</v>
      </c>
      <c r="Q83" s="113">
        <v>20</v>
      </c>
      <c r="R83" s="113">
        <v>10</v>
      </c>
      <c r="S83" s="113">
        <v>10</v>
      </c>
      <c r="T83" s="113">
        <v>10</v>
      </c>
      <c r="U83" s="113">
        <v>0</v>
      </c>
      <c r="V83" s="114">
        <v>10</v>
      </c>
      <c r="W83" s="51" t="s">
        <v>68</v>
      </c>
      <c r="X83" s="106">
        <v>0</v>
      </c>
      <c r="Y83" s="107">
        <f t="shared" si="9"/>
        <v>40</v>
      </c>
      <c r="Z83" s="86">
        <f t="shared" si="10"/>
        <v>210</v>
      </c>
      <c r="AA83" s="86">
        <f t="shared" si="11"/>
        <v>0</v>
      </c>
      <c r="AB83" s="97">
        <f t="shared" si="12"/>
        <v>250</v>
      </c>
      <c r="AC83" s="55" t="str">
        <f t="shared" si="13"/>
        <v>JOUSSEAUME OCÉANE</v>
      </c>
    </row>
    <row r="84" spans="2:29" s="3" customFormat="1" ht="14" x14ac:dyDescent="0.2">
      <c r="B84" s="55" t="s">
        <v>180</v>
      </c>
      <c r="C84" s="55" t="s">
        <v>184</v>
      </c>
      <c r="D84" s="67" t="str">
        <f t="shared" si="8"/>
        <v>J14F</v>
      </c>
      <c r="E84" s="53" t="s">
        <v>19</v>
      </c>
      <c r="F84" s="54">
        <v>39058</v>
      </c>
      <c r="G84" s="76"/>
      <c r="H84" s="76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4"/>
      <c r="W84" s="51"/>
      <c r="X84" s="106"/>
      <c r="Y84" s="107" t="str">
        <f t="shared" si="9"/>
        <v/>
      </c>
      <c r="Z84" s="86">
        <f t="shared" si="10"/>
        <v>0</v>
      </c>
      <c r="AA84" s="86" t="str">
        <f t="shared" si="11"/>
        <v/>
      </c>
      <c r="AB84" s="97" t="s">
        <v>202</v>
      </c>
      <c r="AC84" s="55" t="str">
        <f t="shared" si="13"/>
        <v>DENGREVILLE-ROUSSEAU MILLA</v>
      </c>
    </row>
    <row r="85" spans="2:29" s="3" customFormat="1" ht="14" x14ac:dyDescent="0.2">
      <c r="B85" s="55" t="s">
        <v>181</v>
      </c>
      <c r="C85" s="55" t="s">
        <v>184</v>
      </c>
      <c r="D85" s="67" t="str">
        <f t="shared" si="8"/>
        <v>J14F</v>
      </c>
      <c r="E85" s="53" t="s">
        <v>19</v>
      </c>
      <c r="F85" s="54">
        <v>38852</v>
      </c>
      <c r="G85" s="76"/>
      <c r="H85" s="76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4"/>
      <c r="W85" s="51"/>
      <c r="X85" s="106"/>
      <c r="Y85" s="107" t="str">
        <f t="shared" si="9"/>
        <v/>
      </c>
      <c r="Z85" s="86">
        <f t="shared" si="10"/>
        <v>0</v>
      </c>
      <c r="AA85" s="86" t="str">
        <f t="shared" si="11"/>
        <v/>
      </c>
      <c r="AB85" s="97" t="s">
        <v>202</v>
      </c>
      <c r="AC85" s="55" t="str">
        <f t="shared" si="13"/>
        <v>LUCBERNET CAPUCINE</v>
      </c>
    </row>
    <row r="86" spans="2:29" s="3" customFormat="1" ht="14" x14ac:dyDescent="0.2">
      <c r="B86" s="55" t="s">
        <v>182</v>
      </c>
      <c r="C86" s="55" t="s">
        <v>184</v>
      </c>
      <c r="D86" s="67" t="str">
        <f t="shared" si="8"/>
        <v>J14F</v>
      </c>
      <c r="E86" s="53" t="s">
        <v>19</v>
      </c>
      <c r="F86" s="54">
        <v>38983</v>
      </c>
      <c r="G86" s="76"/>
      <c r="H86" s="76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4"/>
      <c r="W86" s="51"/>
      <c r="X86" s="106"/>
      <c r="Y86" s="107" t="str">
        <f t="shared" si="9"/>
        <v/>
      </c>
      <c r="Z86" s="86">
        <f t="shared" si="10"/>
        <v>0</v>
      </c>
      <c r="AA86" s="86" t="str">
        <f t="shared" si="11"/>
        <v/>
      </c>
      <c r="AB86" s="97" t="s">
        <v>202</v>
      </c>
      <c r="AC86" s="55" t="str">
        <f t="shared" si="13"/>
        <v>LARTIGAU ALAIA</v>
      </c>
    </row>
    <row r="87" spans="2:29" s="3" customFormat="1" ht="14" x14ac:dyDescent="0.2">
      <c r="B87" s="55" t="s">
        <v>71</v>
      </c>
      <c r="C87" s="55" t="s">
        <v>184</v>
      </c>
      <c r="D87" s="67" t="str">
        <f t="shared" si="8"/>
        <v>J11H</v>
      </c>
      <c r="E87" s="68" t="s">
        <v>21</v>
      </c>
      <c r="F87" s="54">
        <v>39912</v>
      </c>
      <c r="G87" s="76">
        <v>40</v>
      </c>
      <c r="H87" s="76">
        <v>20</v>
      </c>
      <c r="I87" s="113">
        <v>10</v>
      </c>
      <c r="J87" s="113">
        <v>30</v>
      </c>
      <c r="K87" s="113">
        <v>10</v>
      </c>
      <c r="L87" s="113">
        <v>20</v>
      </c>
      <c r="M87" s="113">
        <v>20</v>
      </c>
      <c r="N87" s="113">
        <v>30</v>
      </c>
      <c r="O87" s="113">
        <v>20</v>
      </c>
      <c r="P87" s="113">
        <v>30</v>
      </c>
      <c r="Q87" s="113">
        <v>20</v>
      </c>
      <c r="R87" s="113">
        <v>20</v>
      </c>
      <c r="S87" s="113">
        <v>10</v>
      </c>
      <c r="T87" s="113">
        <v>20</v>
      </c>
      <c r="U87" s="113">
        <v>20</v>
      </c>
      <c r="V87" s="114">
        <v>10</v>
      </c>
      <c r="W87" s="51" t="s">
        <v>68</v>
      </c>
      <c r="X87" s="106">
        <v>3</v>
      </c>
      <c r="Y87" s="107">
        <f t="shared" si="9"/>
        <v>40</v>
      </c>
      <c r="Z87" s="86">
        <f t="shared" si="10"/>
        <v>290</v>
      </c>
      <c r="AA87" s="86">
        <f t="shared" si="11"/>
        <v>3</v>
      </c>
      <c r="AB87" s="97">
        <f t="shared" si="12"/>
        <v>333</v>
      </c>
      <c r="AC87" s="55" t="str">
        <f t="shared" si="13"/>
        <v>CARAPINA KAIS</v>
      </c>
    </row>
    <row r="88" spans="2:29" s="3" customFormat="1" ht="14" x14ac:dyDescent="0.2">
      <c r="B88" s="55" t="s">
        <v>127</v>
      </c>
      <c r="C88" s="55" t="s">
        <v>187</v>
      </c>
      <c r="D88" s="67" t="str">
        <f t="shared" si="8"/>
        <v>J11H</v>
      </c>
      <c r="E88" s="68" t="s">
        <v>21</v>
      </c>
      <c r="F88" s="54">
        <v>40045</v>
      </c>
      <c r="G88" s="76">
        <v>40</v>
      </c>
      <c r="H88" s="76">
        <v>20</v>
      </c>
      <c r="I88" s="113">
        <v>10</v>
      </c>
      <c r="J88" s="113">
        <v>20</v>
      </c>
      <c r="K88" s="113">
        <v>20</v>
      </c>
      <c r="L88" s="113">
        <v>20</v>
      </c>
      <c r="M88" s="113">
        <v>20</v>
      </c>
      <c r="N88" s="113">
        <v>30</v>
      </c>
      <c r="O88" s="113">
        <v>30</v>
      </c>
      <c r="P88" s="113">
        <v>30</v>
      </c>
      <c r="Q88" s="113">
        <v>20</v>
      </c>
      <c r="R88" s="113">
        <v>20</v>
      </c>
      <c r="S88" s="113">
        <v>10</v>
      </c>
      <c r="T88" s="113">
        <v>20</v>
      </c>
      <c r="U88" s="113">
        <v>30</v>
      </c>
      <c r="V88" s="114">
        <v>10</v>
      </c>
      <c r="W88" s="51" t="s">
        <v>68</v>
      </c>
      <c r="X88" s="106">
        <v>38</v>
      </c>
      <c r="Y88" s="107">
        <f t="shared" si="9"/>
        <v>40</v>
      </c>
      <c r="Z88" s="86">
        <f t="shared" si="10"/>
        <v>310</v>
      </c>
      <c r="AA88" s="86">
        <f t="shared" si="11"/>
        <v>38</v>
      </c>
      <c r="AB88" s="97">
        <f t="shared" si="12"/>
        <v>388</v>
      </c>
      <c r="AC88" s="55" t="str">
        <f t="shared" si="13"/>
        <v>EL KOUCH JIHED</v>
      </c>
    </row>
    <row r="89" spans="2:29" s="3" customFormat="1" ht="14" x14ac:dyDescent="0.2">
      <c r="B89" s="55" t="s">
        <v>72</v>
      </c>
      <c r="C89" s="55" t="s">
        <v>184</v>
      </c>
      <c r="D89" s="67" t="str">
        <f t="shared" si="8"/>
        <v>J12H</v>
      </c>
      <c r="E89" s="68" t="s">
        <v>21</v>
      </c>
      <c r="F89" s="54">
        <v>39467</v>
      </c>
      <c r="G89" s="76">
        <v>40</v>
      </c>
      <c r="H89" s="76">
        <v>20</v>
      </c>
      <c r="I89" s="113">
        <v>20</v>
      </c>
      <c r="J89" s="113">
        <v>30</v>
      </c>
      <c r="K89" s="113">
        <v>30</v>
      </c>
      <c r="L89" s="113">
        <v>30</v>
      </c>
      <c r="M89" s="113">
        <v>30</v>
      </c>
      <c r="N89" s="113">
        <v>30</v>
      </c>
      <c r="O89" s="113">
        <v>30</v>
      </c>
      <c r="P89" s="113">
        <v>30</v>
      </c>
      <c r="Q89" s="113">
        <v>30</v>
      </c>
      <c r="R89" s="113">
        <v>20</v>
      </c>
      <c r="S89" s="113">
        <v>20</v>
      </c>
      <c r="T89" s="113">
        <v>30</v>
      </c>
      <c r="U89" s="113">
        <v>30</v>
      </c>
      <c r="V89" s="114">
        <v>10</v>
      </c>
      <c r="W89" s="51" t="s">
        <v>68</v>
      </c>
      <c r="X89" s="106">
        <v>37</v>
      </c>
      <c r="Y89" s="107">
        <f t="shared" si="9"/>
        <v>40</v>
      </c>
      <c r="Z89" s="86">
        <f t="shared" si="10"/>
        <v>390</v>
      </c>
      <c r="AA89" s="86">
        <f t="shared" si="11"/>
        <v>37</v>
      </c>
      <c r="AB89" s="97">
        <f t="shared" si="12"/>
        <v>467</v>
      </c>
      <c r="AC89" s="55" t="str">
        <f t="shared" si="13"/>
        <v>CASSAN MIKEL</v>
      </c>
    </row>
    <row r="90" spans="2:29" s="3" customFormat="1" ht="14" x14ac:dyDescent="0.2">
      <c r="B90" s="55" t="s">
        <v>73</v>
      </c>
      <c r="C90" s="55" t="s">
        <v>184</v>
      </c>
      <c r="D90" s="67" t="str">
        <f t="shared" si="8"/>
        <v>J12H</v>
      </c>
      <c r="E90" s="68" t="s">
        <v>21</v>
      </c>
      <c r="F90" s="54">
        <v>39631</v>
      </c>
      <c r="G90" s="76">
        <v>40</v>
      </c>
      <c r="H90" s="76">
        <v>20</v>
      </c>
      <c r="I90" s="113">
        <v>10</v>
      </c>
      <c r="J90" s="113">
        <v>10</v>
      </c>
      <c r="K90" s="113">
        <v>10</v>
      </c>
      <c r="L90" s="113">
        <v>10</v>
      </c>
      <c r="M90" s="113">
        <v>10</v>
      </c>
      <c r="N90" s="113">
        <v>30</v>
      </c>
      <c r="O90" s="113">
        <v>20</v>
      </c>
      <c r="P90" s="113">
        <v>30</v>
      </c>
      <c r="Q90" s="113">
        <v>20</v>
      </c>
      <c r="R90" s="113">
        <v>20</v>
      </c>
      <c r="S90" s="113">
        <v>10</v>
      </c>
      <c r="T90" s="113">
        <v>10</v>
      </c>
      <c r="U90" s="113">
        <v>10</v>
      </c>
      <c r="V90" s="114">
        <v>10</v>
      </c>
      <c r="W90" s="51" t="s">
        <v>68</v>
      </c>
      <c r="X90" s="106">
        <v>10</v>
      </c>
      <c r="Y90" s="107">
        <f t="shared" si="9"/>
        <v>40</v>
      </c>
      <c r="Z90" s="86">
        <f t="shared" si="10"/>
        <v>230</v>
      </c>
      <c r="AA90" s="86">
        <f t="shared" si="11"/>
        <v>10</v>
      </c>
      <c r="AB90" s="97">
        <f t="shared" si="12"/>
        <v>280</v>
      </c>
      <c r="AC90" s="55" t="str">
        <f t="shared" si="13"/>
        <v>MOUSTIRATS MATTHIAS</v>
      </c>
    </row>
    <row r="91" spans="2:29" s="3" customFormat="1" ht="14" x14ac:dyDescent="0.2">
      <c r="B91" s="55" t="s">
        <v>74</v>
      </c>
      <c r="C91" s="55" t="s">
        <v>184</v>
      </c>
      <c r="D91" s="67" t="str">
        <f t="shared" si="8"/>
        <v>J12H</v>
      </c>
      <c r="E91" s="53" t="s">
        <v>21</v>
      </c>
      <c r="F91" s="54">
        <v>39688</v>
      </c>
      <c r="G91" s="76">
        <v>40</v>
      </c>
      <c r="H91" s="76">
        <v>30</v>
      </c>
      <c r="I91" s="113">
        <v>10</v>
      </c>
      <c r="J91" s="113">
        <v>20</v>
      </c>
      <c r="K91" s="113">
        <v>10</v>
      </c>
      <c r="L91" s="113">
        <v>20</v>
      </c>
      <c r="M91" s="113">
        <v>10</v>
      </c>
      <c r="N91" s="113">
        <v>20</v>
      </c>
      <c r="O91" s="113">
        <v>20</v>
      </c>
      <c r="P91" s="113">
        <v>30</v>
      </c>
      <c r="Q91" s="113">
        <v>20</v>
      </c>
      <c r="R91" s="113">
        <v>10</v>
      </c>
      <c r="S91" s="113">
        <v>10</v>
      </c>
      <c r="T91" s="113">
        <v>20</v>
      </c>
      <c r="U91" s="113">
        <v>30</v>
      </c>
      <c r="V91" s="114">
        <v>10</v>
      </c>
      <c r="W91" s="51" t="s">
        <v>68</v>
      </c>
      <c r="X91" s="106">
        <v>18</v>
      </c>
      <c r="Y91" s="107">
        <f t="shared" si="9"/>
        <v>40</v>
      </c>
      <c r="Z91" s="86">
        <f t="shared" si="10"/>
        <v>270</v>
      </c>
      <c r="AA91" s="86">
        <f t="shared" si="11"/>
        <v>18</v>
      </c>
      <c r="AB91" s="97">
        <f t="shared" si="12"/>
        <v>328</v>
      </c>
      <c r="AC91" s="55" t="str">
        <f t="shared" si="13"/>
        <v>VAURS MARIN</v>
      </c>
    </row>
    <row r="92" spans="2:29" s="3" customFormat="1" ht="14" x14ac:dyDescent="0.2">
      <c r="B92" s="55" t="s">
        <v>75</v>
      </c>
      <c r="C92" s="55" t="s">
        <v>184</v>
      </c>
      <c r="D92" s="67" t="str">
        <f t="shared" si="8"/>
        <v>J12H</v>
      </c>
      <c r="E92" s="53" t="s">
        <v>21</v>
      </c>
      <c r="F92" s="54">
        <v>39722</v>
      </c>
      <c r="G92" s="76">
        <v>40</v>
      </c>
      <c r="H92" s="76">
        <v>20</v>
      </c>
      <c r="I92" s="113">
        <v>10</v>
      </c>
      <c r="J92" s="113">
        <v>10</v>
      </c>
      <c r="K92" s="113">
        <v>10</v>
      </c>
      <c r="L92" s="113">
        <v>10</v>
      </c>
      <c r="M92" s="113">
        <v>10</v>
      </c>
      <c r="N92" s="113">
        <v>10</v>
      </c>
      <c r="O92" s="113">
        <v>10</v>
      </c>
      <c r="P92" s="113">
        <v>30</v>
      </c>
      <c r="Q92" s="113">
        <v>30</v>
      </c>
      <c r="R92" s="113">
        <v>30</v>
      </c>
      <c r="S92" s="113">
        <v>20</v>
      </c>
      <c r="T92" s="113">
        <v>10</v>
      </c>
      <c r="U92" s="113">
        <v>10</v>
      </c>
      <c r="V92" s="114">
        <v>0</v>
      </c>
      <c r="W92" s="51" t="s">
        <v>68</v>
      </c>
      <c r="X92" s="106">
        <v>21</v>
      </c>
      <c r="Y92" s="107">
        <f t="shared" si="9"/>
        <v>40</v>
      </c>
      <c r="Z92" s="86">
        <f t="shared" si="10"/>
        <v>220</v>
      </c>
      <c r="AA92" s="86">
        <f t="shared" si="11"/>
        <v>21</v>
      </c>
      <c r="AB92" s="97">
        <f t="shared" si="12"/>
        <v>281</v>
      </c>
      <c r="AC92" s="55" t="str">
        <f t="shared" si="13"/>
        <v>VERHOEVEN VICTOR</v>
      </c>
    </row>
    <row r="93" spans="2:29" s="3" customFormat="1" ht="14" x14ac:dyDescent="0.2">
      <c r="B93" s="70" t="s">
        <v>76</v>
      </c>
      <c r="C93" s="70" t="s">
        <v>184</v>
      </c>
      <c r="D93" s="67" t="str">
        <f t="shared" si="8"/>
        <v>J12H</v>
      </c>
      <c r="E93" s="68" t="s">
        <v>21</v>
      </c>
      <c r="F93" s="69">
        <v>39484</v>
      </c>
      <c r="G93" s="77">
        <v>40</v>
      </c>
      <c r="H93" s="77">
        <v>20</v>
      </c>
      <c r="I93" s="115">
        <v>10</v>
      </c>
      <c r="J93" s="115">
        <v>30</v>
      </c>
      <c r="K93" s="115">
        <v>30</v>
      </c>
      <c r="L93" s="115">
        <v>20</v>
      </c>
      <c r="M93" s="115">
        <v>30</v>
      </c>
      <c r="N93" s="115">
        <v>30</v>
      </c>
      <c r="O93" s="115">
        <v>30</v>
      </c>
      <c r="P93" s="115">
        <v>30</v>
      </c>
      <c r="Q93" s="115">
        <v>30</v>
      </c>
      <c r="R93" s="115">
        <v>20</v>
      </c>
      <c r="S93" s="115">
        <v>10</v>
      </c>
      <c r="T93" s="115">
        <v>20</v>
      </c>
      <c r="U93" s="115">
        <v>30</v>
      </c>
      <c r="V93" s="116">
        <v>10</v>
      </c>
      <c r="W93" s="51" t="s">
        <v>68</v>
      </c>
      <c r="X93" s="108">
        <v>33</v>
      </c>
      <c r="Y93" s="107">
        <f t="shared" si="9"/>
        <v>40</v>
      </c>
      <c r="Z93" s="86">
        <f t="shared" si="10"/>
        <v>350</v>
      </c>
      <c r="AA93" s="86">
        <f t="shared" si="11"/>
        <v>33</v>
      </c>
      <c r="AB93" s="97">
        <f t="shared" si="12"/>
        <v>423</v>
      </c>
      <c r="AC93" s="55" t="str">
        <f t="shared" si="13"/>
        <v>DE FERLUC GASTON</v>
      </c>
    </row>
    <row r="94" spans="2:29" s="3" customFormat="1" ht="14" x14ac:dyDescent="0.2">
      <c r="B94" s="55" t="s">
        <v>95</v>
      </c>
      <c r="C94" s="55" t="s">
        <v>186</v>
      </c>
      <c r="D94" s="67" t="str">
        <f t="shared" si="8"/>
        <v>J12H</v>
      </c>
      <c r="E94" s="53" t="s">
        <v>21</v>
      </c>
      <c r="F94" s="54">
        <v>39507</v>
      </c>
      <c r="G94" s="76">
        <v>40</v>
      </c>
      <c r="H94" s="76">
        <v>20</v>
      </c>
      <c r="I94" s="113">
        <v>10</v>
      </c>
      <c r="J94" s="113">
        <v>10</v>
      </c>
      <c r="K94" s="113">
        <v>10</v>
      </c>
      <c r="L94" s="113">
        <v>20</v>
      </c>
      <c r="M94" s="113">
        <v>30</v>
      </c>
      <c r="N94" s="113">
        <v>20</v>
      </c>
      <c r="O94" s="113">
        <v>30</v>
      </c>
      <c r="P94" s="113">
        <v>30</v>
      </c>
      <c r="Q94" s="113">
        <v>20</v>
      </c>
      <c r="R94" s="113">
        <v>10</v>
      </c>
      <c r="S94" s="113">
        <v>0</v>
      </c>
      <c r="T94" s="113">
        <v>10</v>
      </c>
      <c r="U94" s="113">
        <v>10</v>
      </c>
      <c r="V94" s="114">
        <v>0</v>
      </c>
      <c r="W94" s="51" t="s">
        <v>68</v>
      </c>
      <c r="X94" s="106">
        <v>0</v>
      </c>
      <c r="Y94" s="107">
        <f t="shared" si="9"/>
        <v>40</v>
      </c>
      <c r="Z94" s="86">
        <f t="shared" si="10"/>
        <v>230</v>
      </c>
      <c r="AA94" s="86">
        <f t="shared" si="11"/>
        <v>0</v>
      </c>
      <c r="AB94" s="97">
        <f t="shared" si="12"/>
        <v>270</v>
      </c>
      <c r="AC94" s="55" t="str">
        <f t="shared" si="13"/>
        <v>ARRUABARRENA IMANOL</v>
      </c>
    </row>
    <row r="95" spans="2:29" s="3" customFormat="1" ht="14" x14ac:dyDescent="0.2">
      <c r="B95" s="70" t="s">
        <v>122</v>
      </c>
      <c r="C95" s="70" t="s">
        <v>41</v>
      </c>
      <c r="D95" s="67" t="str">
        <f t="shared" si="8"/>
        <v>J12H</v>
      </c>
      <c r="E95" s="68" t="s">
        <v>21</v>
      </c>
      <c r="F95" s="69">
        <v>39753</v>
      </c>
      <c r="G95" s="77">
        <v>40</v>
      </c>
      <c r="H95" s="77">
        <v>20</v>
      </c>
      <c r="I95" s="115">
        <v>0</v>
      </c>
      <c r="J95" s="115">
        <v>10</v>
      </c>
      <c r="K95" s="115">
        <v>10</v>
      </c>
      <c r="L95" s="115">
        <v>20</v>
      </c>
      <c r="M95" s="115">
        <v>0</v>
      </c>
      <c r="N95" s="115">
        <v>10</v>
      </c>
      <c r="O95" s="115">
        <v>10</v>
      </c>
      <c r="P95" s="115">
        <v>30</v>
      </c>
      <c r="Q95" s="115">
        <v>10</v>
      </c>
      <c r="R95" s="115">
        <v>10</v>
      </c>
      <c r="S95" s="115">
        <v>10</v>
      </c>
      <c r="T95" s="115">
        <v>10</v>
      </c>
      <c r="U95" s="115">
        <v>10</v>
      </c>
      <c r="V95" s="116">
        <v>0</v>
      </c>
      <c r="W95" s="51" t="s">
        <v>68</v>
      </c>
      <c r="X95" s="108">
        <v>1</v>
      </c>
      <c r="Y95" s="107">
        <f t="shared" si="9"/>
        <v>40</v>
      </c>
      <c r="Z95" s="86">
        <f t="shared" si="10"/>
        <v>160</v>
      </c>
      <c r="AA95" s="86">
        <f t="shared" si="11"/>
        <v>1</v>
      </c>
      <c r="AB95" s="97">
        <f t="shared" si="12"/>
        <v>201</v>
      </c>
      <c r="AC95" s="55" t="str">
        <f t="shared" si="13"/>
        <v>DAUGE KYLIAN</v>
      </c>
    </row>
    <row r="96" spans="2:29" s="3" customFormat="1" ht="14" x14ac:dyDescent="0.2">
      <c r="B96" s="55" t="s">
        <v>132</v>
      </c>
      <c r="C96" s="55" t="s">
        <v>187</v>
      </c>
      <c r="D96" s="67" t="str">
        <f t="shared" si="8"/>
        <v>J12H</v>
      </c>
      <c r="E96" s="53" t="s">
        <v>21</v>
      </c>
      <c r="F96" s="54">
        <v>39726</v>
      </c>
      <c r="G96" s="76"/>
      <c r="H96" s="76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4"/>
      <c r="W96" s="51"/>
      <c r="X96" s="106"/>
      <c r="Y96" s="107" t="str">
        <f t="shared" si="9"/>
        <v/>
      </c>
      <c r="Z96" s="86">
        <f t="shared" si="10"/>
        <v>0</v>
      </c>
      <c r="AA96" s="86" t="str">
        <f t="shared" si="11"/>
        <v/>
      </c>
      <c r="AB96" s="97" t="s">
        <v>204</v>
      </c>
      <c r="AC96" s="55" t="str">
        <f t="shared" si="13"/>
        <v>PERRIER WILLO</v>
      </c>
    </row>
    <row r="97" spans="2:29" s="3" customFormat="1" ht="14" x14ac:dyDescent="0.2">
      <c r="B97" s="55" t="s">
        <v>152</v>
      </c>
      <c r="C97" s="55" t="s">
        <v>36</v>
      </c>
      <c r="D97" s="67" t="str">
        <f t="shared" si="8"/>
        <v>J12H</v>
      </c>
      <c r="E97" s="68" t="s">
        <v>21</v>
      </c>
      <c r="F97" s="54">
        <v>39589</v>
      </c>
      <c r="G97" s="76">
        <v>40</v>
      </c>
      <c r="H97" s="76">
        <v>20</v>
      </c>
      <c r="I97" s="113">
        <v>10</v>
      </c>
      <c r="J97" s="113">
        <v>20</v>
      </c>
      <c r="K97" s="113">
        <v>10</v>
      </c>
      <c r="L97" s="113">
        <v>10</v>
      </c>
      <c r="M97" s="113">
        <v>10</v>
      </c>
      <c r="N97" s="113">
        <v>20</v>
      </c>
      <c r="O97" s="113">
        <v>20</v>
      </c>
      <c r="P97" s="113">
        <v>30</v>
      </c>
      <c r="Q97" s="113">
        <v>20</v>
      </c>
      <c r="R97" s="113">
        <v>10</v>
      </c>
      <c r="S97" s="113">
        <v>10</v>
      </c>
      <c r="T97" s="113">
        <v>20</v>
      </c>
      <c r="U97" s="113">
        <v>10</v>
      </c>
      <c r="V97" s="114">
        <v>10</v>
      </c>
      <c r="W97" s="51" t="s">
        <v>68</v>
      </c>
      <c r="X97" s="106">
        <v>35</v>
      </c>
      <c r="Y97" s="107">
        <f t="shared" si="9"/>
        <v>40</v>
      </c>
      <c r="Z97" s="86">
        <f t="shared" si="10"/>
        <v>230</v>
      </c>
      <c r="AA97" s="86">
        <f t="shared" si="11"/>
        <v>35</v>
      </c>
      <c r="AB97" s="97">
        <f t="shared" si="12"/>
        <v>305</v>
      </c>
      <c r="AC97" s="55" t="str">
        <f t="shared" si="13"/>
        <v>GARAY ETHAN</v>
      </c>
    </row>
    <row r="98" spans="2:29" s="3" customFormat="1" ht="14" x14ac:dyDescent="0.2">
      <c r="B98" s="70" t="s">
        <v>153</v>
      </c>
      <c r="C98" s="70" t="s">
        <v>36</v>
      </c>
      <c r="D98" s="67" t="str">
        <f t="shared" si="8"/>
        <v>J12H</v>
      </c>
      <c r="E98" s="68" t="s">
        <v>21</v>
      </c>
      <c r="F98" s="69">
        <v>39531</v>
      </c>
      <c r="G98" s="78">
        <v>40</v>
      </c>
      <c r="H98" s="78">
        <v>30</v>
      </c>
      <c r="I98" s="117">
        <v>10</v>
      </c>
      <c r="J98" s="117">
        <v>20</v>
      </c>
      <c r="K98" s="117">
        <v>20</v>
      </c>
      <c r="L98" s="117">
        <v>20</v>
      </c>
      <c r="M98" s="117">
        <v>30</v>
      </c>
      <c r="N98" s="117">
        <v>30</v>
      </c>
      <c r="O98" s="117">
        <v>30</v>
      </c>
      <c r="P98" s="117">
        <v>30</v>
      </c>
      <c r="Q98" s="117">
        <v>30</v>
      </c>
      <c r="R98" s="117">
        <v>20</v>
      </c>
      <c r="S98" s="117">
        <v>10</v>
      </c>
      <c r="T98" s="117">
        <v>20</v>
      </c>
      <c r="U98" s="117">
        <v>30</v>
      </c>
      <c r="V98" s="118">
        <v>10</v>
      </c>
      <c r="W98" s="51" t="s">
        <v>68</v>
      </c>
      <c r="X98" s="106">
        <v>31</v>
      </c>
      <c r="Y98" s="107">
        <f t="shared" si="9"/>
        <v>40</v>
      </c>
      <c r="Z98" s="86">
        <f t="shared" si="10"/>
        <v>340</v>
      </c>
      <c r="AA98" s="86">
        <f t="shared" si="11"/>
        <v>31</v>
      </c>
      <c r="AB98" s="97">
        <f t="shared" si="12"/>
        <v>411</v>
      </c>
      <c r="AC98" s="55" t="str">
        <f t="shared" si="13"/>
        <v>MONTABORD AARON</v>
      </c>
    </row>
    <row r="99" spans="2:29" s="3" customFormat="1" ht="14" x14ac:dyDescent="0.2">
      <c r="B99" s="55" t="s">
        <v>154</v>
      </c>
      <c r="C99" s="55" t="s">
        <v>36</v>
      </c>
      <c r="D99" s="67" t="str">
        <f t="shared" si="8"/>
        <v>J12H</v>
      </c>
      <c r="E99" s="53" t="s">
        <v>21</v>
      </c>
      <c r="F99" s="54">
        <v>39592</v>
      </c>
      <c r="G99" s="76">
        <v>40</v>
      </c>
      <c r="H99" s="76">
        <v>20</v>
      </c>
      <c r="I99" s="113">
        <v>10</v>
      </c>
      <c r="J99" s="113">
        <v>30</v>
      </c>
      <c r="K99" s="113">
        <v>10</v>
      </c>
      <c r="L99" s="113">
        <v>20</v>
      </c>
      <c r="M99" s="113">
        <v>10</v>
      </c>
      <c r="N99" s="113">
        <v>30</v>
      </c>
      <c r="O99" s="113">
        <v>20</v>
      </c>
      <c r="P99" s="113">
        <v>30</v>
      </c>
      <c r="Q99" s="113">
        <v>30</v>
      </c>
      <c r="R99" s="113">
        <v>20</v>
      </c>
      <c r="S99" s="113">
        <v>10</v>
      </c>
      <c r="T99" s="113">
        <v>30</v>
      </c>
      <c r="U99" s="113">
        <v>10</v>
      </c>
      <c r="V99" s="114">
        <v>10</v>
      </c>
      <c r="W99" s="51" t="s">
        <v>68</v>
      </c>
      <c r="X99" s="106">
        <v>17</v>
      </c>
      <c r="Y99" s="107">
        <f t="shared" si="9"/>
        <v>40</v>
      </c>
      <c r="Z99" s="86">
        <f t="shared" si="10"/>
        <v>290</v>
      </c>
      <c r="AA99" s="86">
        <f t="shared" si="11"/>
        <v>17</v>
      </c>
      <c r="AB99" s="97">
        <f t="shared" si="12"/>
        <v>347</v>
      </c>
      <c r="AC99" s="55" t="str">
        <f t="shared" si="13"/>
        <v>MEDOU CAMERON</v>
      </c>
    </row>
    <row r="100" spans="2:29" s="3" customFormat="1" ht="14" x14ac:dyDescent="0.2">
      <c r="B100" s="55" t="s">
        <v>155</v>
      </c>
      <c r="C100" s="55" t="s">
        <v>36</v>
      </c>
      <c r="D100" s="67" t="str">
        <f t="shared" si="8"/>
        <v>J12H</v>
      </c>
      <c r="E100" s="68" t="s">
        <v>21</v>
      </c>
      <c r="F100" s="54">
        <v>39808</v>
      </c>
      <c r="G100" s="76">
        <v>40</v>
      </c>
      <c r="H100" s="76">
        <v>10</v>
      </c>
      <c r="I100" s="113">
        <v>10</v>
      </c>
      <c r="J100" s="113">
        <v>10</v>
      </c>
      <c r="K100" s="113">
        <v>10</v>
      </c>
      <c r="L100" s="113">
        <v>20</v>
      </c>
      <c r="M100" s="113">
        <v>20</v>
      </c>
      <c r="N100" s="113">
        <v>20</v>
      </c>
      <c r="O100" s="113">
        <v>20</v>
      </c>
      <c r="P100" s="113">
        <v>30</v>
      </c>
      <c r="Q100" s="113">
        <v>20</v>
      </c>
      <c r="R100" s="113">
        <v>10</v>
      </c>
      <c r="S100" s="113">
        <v>10</v>
      </c>
      <c r="T100" s="113">
        <v>10</v>
      </c>
      <c r="U100" s="113">
        <v>10</v>
      </c>
      <c r="V100" s="114">
        <v>0</v>
      </c>
      <c r="W100" s="51" t="s">
        <v>68</v>
      </c>
      <c r="X100" s="106">
        <v>23</v>
      </c>
      <c r="Y100" s="107">
        <f t="shared" si="9"/>
        <v>40</v>
      </c>
      <c r="Z100" s="86">
        <f t="shared" si="10"/>
        <v>210</v>
      </c>
      <c r="AA100" s="86">
        <f t="shared" si="11"/>
        <v>23</v>
      </c>
      <c r="AB100" s="97">
        <f t="shared" si="12"/>
        <v>273</v>
      </c>
      <c r="AC100" s="55" t="str">
        <f t="shared" si="13"/>
        <v>FERNANDEZ NATHAN</v>
      </c>
    </row>
    <row r="101" spans="2:29" s="3" customFormat="1" ht="14" x14ac:dyDescent="0.2">
      <c r="B101" s="70" t="s">
        <v>156</v>
      </c>
      <c r="C101" s="70" t="s">
        <v>36</v>
      </c>
      <c r="D101" s="67" t="str">
        <f t="shared" si="8"/>
        <v>J12H</v>
      </c>
      <c r="E101" s="68" t="s">
        <v>21</v>
      </c>
      <c r="F101" s="69">
        <v>39808</v>
      </c>
      <c r="G101" s="77">
        <v>40</v>
      </c>
      <c r="H101" s="77">
        <v>20</v>
      </c>
      <c r="I101" s="115">
        <v>0</v>
      </c>
      <c r="J101" s="115">
        <v>10</v>
      </c>
      <c r="K101" s="115">
        <v>10</v>
      </c>
      <c r="L101" s="115">
        <v>10</v>
      </c>
      <c r="M101" s="115">
        <v>20</v>
      </c>
      <c r="N101" s="115">
        <v>30</v>
      </c>
      <c r="O101" s="115">
        <v>20</v>
      </c>
      <c r="P101" s="115">
        <v>30</v>
      </c>
      <c r="Q101" s="115">
        <v>20</v>
      </c>
      <c r="R101" s="115">
        <v>10</v>
      </c>
      <c r="S101" s="115">
        <v>10</v>
      </c>
      <c r="T101" s="115">
        <v>10</v>
      </c>
      <c r="U101" s="115">
        <v>10</v>
      </c>
      <c r="V101" s="116">
        <v>0</v>
      </c>
      <c r="W101" s="51" t="s">
        <v>68</v>
      </c>
      <c r="X101" s="106">
        <v>23</v>
      </c>
      <c r="Y101" s="107">
        <f t="shared" si="9"/>
        <v>40</v>
      </c>
      <c r="Z101" s="86">
        <f t="shared" si="10"/>
        <v>210</v>
      </c>
      <c r="AA101" s="86">
        <f t="shared" si="11"/>
        <v>23</v>
      </c>
      <c r="AB101" s="97">
        <f t="shared" si="12"/>
        <v>273</v>
      </c>
      <c r="AC101" s="55" t="str">
        <f t="shared" si="13"/>
        <v>FERNANDEZ MAEL</v>
      </c>
    </row>
    <row r="102" spans="2:29" s="3" customFormat="1" ht="14" x14ac:dyDescent="0.2">
      <c r="B102" s="55" t="s">
        <v>157</v>
      </c>
      <c r="C102" s="55" t="s">
        <v>36</v>
      </c>
      <c r="D102" s="67" t="str">
        <f t="shared" si="8"/>
        <v>J12H</v>
      </c>
      <c r="E102" s="53" t="s">
        <v>21</v>
      </c>
      <c r="F102" s="54">
        <v>39512</v>
      </c>
      <c r="G102" s="76">
        <v>40</v>
      </c>
      <c r="H102" s="76">
        <v>20</v>
      </c>
      <c r="I102" s="113">
        <v>10</v>
      </c>
      <c r="J102" s="113">
        <v>20</v>
      </c>
      <c r="K102" s="113">
        <v>20</v>
      </c>
      <c r="L102" s="113">
        <v>30</v>
      </c>
      <c r="M102" s="113">
        <v>20</v>
      </c>
      <c r="N102" s="113">
        <v>30</v>
      </c>
      <c r="O102" s="113">
        <v>30</v>
      </c>
      <c r="P102" s="113">
        <v>30</v>
      </c>
      <c r="Q102" s="113">
        <v>30</v>
      </c>
      <c r="R102" s="113">
        <v>20</v>
      </c>
      <c r="S102" s="113">
        <v>10</v>
      </c>
      <c r="T102" s="113">
        <v>10</v>
      </c>
      <c r="U102" s="113">
        <v>10</v>
      </c>
      <c r="V102" s="114">
        <v>10</v>
      </c>
      <c r="W102" s="51" t="s">
        <v>68</v>
      </c>
      <c r="X102" s="106">
        <v>38</v>
      </c>
      <c r="Y102" s="107">
        <f t="shared" si="9"/>
        <v>40</v>
      </c>
      <c r="Z102" s="86">
        <f t="shared" si="10"/>
        <v>300</v>
      </c>
      <c r="AA102" s="86">
        <f t="shared" si="11"/>
        <v>38</v>
      </c>
      <c r="AB102" s="97">
        <f t="shared" si="12"/>
        <v>378</v>
      </c>
      <c r="AC102" s="55" t="str">
        <f t="shared" si="13"/>
        <v>IAZZI SOFIANE</v>
      </c>
    </row>
    <row r="103" spans="2:29" s="3" customFormat="1" ht="14" x14ac:dyDescent="0.2">
      <c r="B103" s="70" t="s">
        <v>158</v>
      </c>
      <c r="C103" s="70" t="s">
        <v>36</v>
      </c>
      <c r="D103" s="67" t="str">
        <f t="shared" si="8"/>
        <v>J12H</v>
      </c>
      <c r="E103" s="68" t="s">
        <v>21</v>
      </c>
      <c r="F103" s="69">
        <v>39646</v>
      </c>
      <c r="G103" s="78"/>
      <c r="H103" s="78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8"/>
      <c r="W103" s="51"/>
      <c r="X103" s="106"/>
      <c r="Y103" s="107" t="str">
        <f t="shared" si="9"/>
        <v/>
      </c>
      <c r="Z103" s="86">
        <f t="shared" si="10"/>
        <v>0</v>
      </c>
      <c r="AA103" s="86" t="str">
        <f t="shared" si="11"/>
        <v/>
      </c>
      <c r="AB103" s="97" t="s">
        <v>204</v>
      </c>
      <c r="AC103" s="55" t="str">
        <f t="shared" si="13"/>
        <v>LEFEBVRE-SOLANS MILO</v>
      </c>
    </row>
    <row r="104" spans="2:29" s="3" customFormat="1" ht="14" x14ac:dyDescent="0.2">
      <c r="B104" s="55" t="s">
        <v>77</v>
      </c>
      <c r="C104" s="55" t="s">
        <v>184</v>
      </c>
      <c r="D104" s="67" t="str">
        <f t="shared" si="8"/>
        <v>J13H</v>
      </c>
      <c r="E104" s="68" t="s">
        <v>21</v>
      </c>
      <c r="F104" s="54">
        <v>39164</v>
      </c>
      <c r="G104" s="76">
        <v>40</v>
      </c>
      <c r="H104" s="76">
        <v>30</v>
      </c>
      <c r="I104" s="113">
        <v>20</v>
      </c>
      <c r="J104" s="113">
        <v>30</v>
      </c>
      <c r="K104" s="113">
        <v>30</v>
      </c>
      <c r="L104" s="113">
        <v>30</v>
      </c>
      <c r="M104" s="113">
        <v>30</v>
      </c>
      <c r="N104" s="113">
        <v>30</v>
      </c>
      <c r="O104" s="113">
        <v>30</v>
      </c>
      <c r="P104" s="113">
        <v>30</v>
      </c>
      <c r="Q104" s="113">
        <v>30</v>
      </c>
      <c r="R104" s="113">
        <v>30</v>
      </c>
      <c r="S104" s="113">
        <v>30</v>
      </c>
      <c r="T104" s="113">
        <v>10</v>
      </c>
      <c r="U104" s="113">
        <v>30</v>
      </c>
      <c r="V104" s="114">
        <v>10</v>
      </c>
      <c r="W104" s="51" t="s">
        <v>68</v>
      </c>
      <c r="X104" s="106">
        <v>47</v>
      </c>
      <c r="Y104" s="107">
        <f t="shared" si="9"/>
        <v>40</v>
      </c>
      <c r="Z104" s="86">
        <f t="shared" si="10"/>
        <v>400</v>
      </c>
      <c r="AA104" s="86">
        <f t="shared" si="11"/>
        <v>47</v>
      </c>
      <c r="AB104" s="97">
        <f t="shared" si="12"/>
        <v>487</v>
      </c>
      <c r="AC104" s="55" t="str">
        <f t="shared" si="13"/>
        <v>BONNNIFAIT AECIO</v>
      </c>
    </row>
    <row r="105" spans="2:29" s="3" customFormat="1" ht="14" x14ac:dyDescent="0.2">
      <c r="B105" s="70" t="s">
        <v>78</v>
      </c>
      <c r="C105" s="70" t="s">
        <v>184</v>
      </c>
      <c r="D105" s="67" t="str">
        <f t="shared" si="8"/>
        <v>J13H</v>
      </c>
      <c r="E105" s="68" t="s">
        <v>21</v>
      </c>
      <c r="F105" s="69">
        <v>39240</v>
      </c>
      <c r="G105" s="77">
        <v>40</v>
      </c>
      <c r="H105" s="77">
        <v>30</v>
      </c>
      <c r="I105" s="115">
        <v>10</v>
      </c>
      <c r="J105" s="115">
        <v>30</v>
      </c>
      <c r="K105" s="115">
        <v>20</v>
      </c>
      <c r="L105" s="115">
        <v>30</v>
      </c>
      <c r="M105" s="115">
        <v>20</v>
      </c>
      <c r="N105" s="115">
        <v>30</v>
      </c>
      <c r="O105" s="115">
        <v>20</v>
      </c>
      <c r="P105" s="115">
        <v>30</v>
      </c>
      <c r="Q105" s="115">
        <v>30</v>
      </c>
      <c r="R105" s="115">
        <v>30</v>
      </c>
      <c r="S105" s="115">
        <v>30</v>
      </c>
      <c r="T105" s="115">
        <v>10</v>
      </c>
      <c r="U105" s="115">
        <v>30</v>
      </c>
      <c r="V105" s="116">
        <v>10</v>
      </c>
      <c r="W105" s="51" t="s">
        <v>68</v>
      </c>
      <c r="X105" s="106">
        <v>20</v>
      </c>
      <c r="Y105" s="107">
        <f t="shared" si="9"/>
        <v>40</v>
      </c>
      <c r="Z105" s="86">
        <f t="shared" si="10"/>
        <v>360</v>
      </c>
      <c r="AA105" s="86">
        <f t="shared" si="11"/>
        <v>20</v>
      </c>
      <c r="AB105" s="97">
        <f t="shared" si="12"/>
        <v>420</v>
      </c>
      <c r="AC105" s="55" t="str">
        <f t="shared" si="13"/>
        <v>CAKMAK ADEM</v>
      </c>
    </row>
    <row r="106" spans="2:29" s="3" customFormat="1" ht="14" x14ac:dyDescent="0.2">
      <c r="B106" s="55" t="s">
        <v>79</v>
      </c>
      <c r="C106" s="55" t="s">
        <v>184</v>
      </c>
      <c r="D106" s="67" t="str">
        <f t="shared" si="8"/>
        <v>J13H</v>
      </c>
      <c r="E106" s="53" t="s">
        <v>21</v>
      </c>
      <c r="F106" s="54">
        <v>39203</v>
      </c>
      <c r="G106" s="76">
        <v>40</v>
      </c>
      <c r="H106" s="76">
        <v>20</v>
      </c>
      <c r="I106" s="113">
        <v>10</v>
      </c>
      <c r="J106" s="113">
        <v>20</v>
      </c>
      <c r="K106" s="113">
        <v>20</v>
      </c>
      <c r="L106" s="113">
        <v>30</v>
      </c>
      <c r="M106" s="113">
        <v>30</v>
      </c>
      <c r="N106" s="113">
        <v>30</v>
      </c>
      <c r="O106" s="113">
        <v>30</v>
      </c>
      <c r="P106" s="113">
        <v>30</v>
      </c>
      <c r="Q106" s="113">
        <v>30</v>
      </c>
      <c r="R106" s="113">
        <v>20</v>
      </c>
      <c r="S106" s="113">
        <v>10</v>
      </c>
      <c r="T106" s="113">
        <v>20</v>
      </c>
      <c r="U106" s="113">
        <v>30</v>
      </c>
      <c r="V106" s="114">
        <v>0</v>
      </c>
      <c r="W106" s="51" t="s">
        <v>68</v>
      </c>
      <c r="X106" s="106">
        <v>42</v>
      </c>
      <c r="Y106" s="107">
        <f t="shared" si="9"/>
        <v>40</v>
      </c>
      <c r="Z106" s="86">
        <f t="shared" si="10"/>
        <v>330</v>
      </c>
      <c r="AA106" s="86">
        <f t="shared" si="11"/>
        <v>42</v>
      </c>
      <c r="AB106" s="97">
        <f t="shared" si="12"/>
        <v>412</v>
      </c>
      <c r="AC106" s="55" t="str">
        <f t="shared" si="13"/>
        <v>GOMEZ ALEXANDRE</v>
      </c>
    </row>
    <row r="107" spans="2:29" s="3" customFormat="1" ht="14" x14ac:dyDescent="0.2">
      <c r="B107" s="55" t="s">
        <v>80</v>
      </c>
      <c r="C107" s="55" t="s">
        <v>184</v>
      </c>
      <c r="D107" s="67" t="str">
        <f t="shared" si="8"/>
        <v>J13H</v>
      </c>
      <c r="E107" s="53" t="s">
        <v>21</v>
      </c>
      <c r="F107" s="54">
        <v>39284</v>
      </c>
      <c r="G107" s="76">
        <v>40</v>
      </c>
      <c r="H107" s="76">
        <v>20</v>
      </c>
      <c r="I107" s="113">
        <v>20</v>
      </c>
      <c r="J107" s="113">
        <v>20</v>
      </c>
      <c r="K107" s="113">
        <v>30</v>
      </c>
      <c r="L107" s="113">
        <v>30</v>
      </c>
      <c r="M107" s="113">
        <v>30</v>
      </c>
      <c r="N107" s="113">
        <v>30</v>
      </c>
      <c r="O107" s="113">
        <v>30</v>
      </c>
      <c r="P107" s="113">
        <v>30</v>
      </c>
      <c r="Q107" s="113">
        <v>30</v>
      </c>
      <c r="R107" s="113">
        <v>20</v>
      </c>
      <c r="S107" s="113">
        <v>30</v>
      </c>
      <c r="T107" s="113">
        <v>30</v>
      </c>
      <c r="U107" s="113">
        <v>10</v>
      </c>
      <c r="V107" s="114">
        <v>10</v>
      </c>
      <c r="W107" s="51" t="s">
        <v>68</v>
      </c>
      <c r="X107" s="106">
        <v>23</v>
      </c>
      <c r="Y107" s="107">
        <f t="shared" si="9"/>
        <v>40</v>
      </c>
      <c r="Z107" s="86">
        <f t="shared" si="10"/>
        <v>370</v>
      </c>
      <c r="AA107" s="86">
        <f t="shared" si="11"/>
        <v>23</v>
      </c>
      <c r="AB107" s="97">
        <f t="shared" si="12"/>
        <v>433</v>
      </c>
      <c r="AC107" s="55" t="str">
        <f t="shared" si="13"/>
        <v>MALLET TOM</v>
      </c>
    </row>
    <row r="108" spans="2:29" s="3" customFormat="1" ht="14" x14ac:dyDescent="0.2">
      <c r="B108" s="55" t="s">
        <v>81</v>
      </c>
      <c r="C108" s="55" t="s">
        <v>184</v>
      </c>
      <c r="D108" s="67" t="str">
        <f t="shared" ref="D108:D139" si="14">IF(B108&lt;&gt;"","J"&amp;(($F$11)-(YEAR(F108)))&amp;E108,"")</f>
        <v>J13H</v>
      </c>
      <c r="E108" s="68" t="s">
        <v>21</v>
      </c>
      <c r="F108" s="54">
        <v>39117</v>
      </c>
      <c r="G108" s="76">
        <v>0</v>
      </c>
      <c r="H108" s="76">
        <v>20</v>
      </c>
      <c r="I108" s="113">
        <v>10</v>
      </c>
      <c r="J108" s="113">
        <v>30</v>
      </c>
      <c r="K108" s="113">
        <v>30</v>
      </c>
      <c r="L108" s="113">
        <v>20</v>
      </c>
      <c r="M108" s="113">
        <v>30</v>
      </c>
      <c r="N108" s="113">
        <v>30</v>
      </c>
      <c r="O108" s="113">
        <v>30</v>
      </c>
      <c r="P108" s="113">
        <v>30</v>
      </c>
      <c r="Q108" s="113">
        <v>30</v>
      </c>
      <c r="R108" s="113">
        <v>10</v>
      </c>
      <c r="S108" s="113">
        <v>20</v>
      </c>
      <c r="T108" s="113">
        <v>30</v>
      </c>
      <c r="U108" s="113">
        <v>20</v>
      </c>
      <c r="V108" s="114">
        <v>10</v>
      </c>
      <c r="W108" s="51" t="s">
        <v>68</v>
      </c>
      <c r="X108" s="106">
        <v>0</v>
      </c>
      <c r="Y108" s="107" t="str">
        <f t="shared" si="9"/>
        <v/>
      </c>
      <c r="Z108" s="86">
        <f t="shared" ref="Z108:Z139" si="15">SUM(H108:V108)</f>
        <v>350</v>
      </c>
      <c r="AA108" s="86">
        <f t="shared" si="11"/>
        <v>0</v>
      </c>
      <c r="AB108" s="97">
        <f t="shared" si="12"/>
        <v>350</v>
      </c>
      <c r="AC108" s="55" t="str">
        <f t="shared" si="13"/>
        <v>MOHR JOSEPH</v>
      </c>
    </row>
    <row r="109" spans="2:29" s="3" customFormat="1" ht="14" x14ac:dyDescent="0.2">
      <c r="B109" s="70" t="s">
        <v>98</v>
      </c>
      <c r="C109" s="70" t="s">
        <v>186</v>
      </c>
      <c r="D109" s="67" t="str">
        <f t="shared" si="14"/>
        <v>J13H</v>
      </c>
      <c r="E109" s="68" t="s">
        <v>21</v>
      </c>
      <c r="F109" s="69">
        <v>39089</v>
      </c>
      <c r="G109" s="77"/>
      <c r="H109" s="77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6"/>
      <c r="W109" s="51"/>
      <c r="X109" s="108"/>
      <c r="Y109" s="107" t="str">
        <f t="shared" si="9"/>
        <v/>
      </c>
      <c r="Z109" s="86">
        <f t="shared" si="15"/>
        <v>0</v>
      </c>
      <c r="AA109" s="86" t="str">
        <f t="shared" si="11"/>
        <v/>
      </c>
      <c r="AB109" s="97" t="s">
        <v>204</v>
      </c>
      <c r="AC109" s="55" t="str">
        <f t="shared" si="13"/>
        <v>PETAT SOLER YOAN</v>
      </c>
    </row>
    <row r="110" spans="2:29" s="3" customFormat="1" ht="14" x14ac:dyDescent="0.2">
      <c r="B110" s="70" t="s">
        <v>99</v>
      </c>
      <c r="C110" s="70" t="s">
        <v>186</v>
      </c>
      <c r="D110" s="67" t="str">
        <f t="shared" si="14"/>
        <v>J13H</v>
      </c>
      <c r="E110" s="68" t="s">
        <v>21</v>
      </c>
      <c r="F110" s="69">
        <v>39254</v>
      </c>
      <c r="G110" s="77">
        <v>40</v>
      </c>
      <c r="H110" s="77">
        <v>20</v>
      </c>
      <c r="I110" s="115">
        <v>10</v>
      </c>
      <c r="J110" s="115">
        <v>20</v>
      </c>
      <c r="K110" s="115">
        <v>20</v>
      </c>
      <c r="L110" s="115">
        <v>20</v>
      </c>
      <c r="M110" s="115">
        <v>10</v>
      </c>
      <c r="N110" s="115">
        <v>20</v>
      </c>
      <c r="O110" s="115">
        <v>20</v>
      </c>
      <c r="P110" s="115">
        <v>30</v>
      </c>
      <c r="Q110" s="115">
        <v>10</v>
      </c>
      <c r="R110" s="115">
        <v>10</v>
      </c>
      <c r="S110" s="115">
        <v>10</v>
      </c>
      <c r="T110" s="115">
        <v>10</v>
      </c>
      <c r="U110" s="115">
        <v>10</v>
      </c>
      <c r="V110" s="116">
        <v>0</v>
      </c>
      <c r="W110" s="51" t="s">
        <v>68</v>
      </c>
      <c r="X110" s="106">
        <v>2</v>
      </c>
      <c r="Y110" s="107">
        <f t="shared" si="9"/>
        <v>40</v>
      </c>
      <c r="Z110" s="86">
        <f t="shared" si="15"/>
        <v>220</v>
      </c>
      <c r="AA110" s="86">
        <f t="shared" si="11"/>
        <v>2</v>
      </c>
      <c r="AB110" s="97">
        <f t="shared" si="12"/>
        <v>262</v>
      </c>
      <c r="AC110" s="55" t="str">
        <f t="shared" si="13"/>
        <v>OURDANABIA JULEN</v>
      </c>
    </row>
    <row r="111" spans="2:29" s="3" customFormat="1" ht="14" x14ac:dyDescent="0.2">
      <c r="B111" s="70" t="s">
        <v>100</v>
      </c>
      <c r="C111" s="70" t="s">
        <v>186</v>
      </c>
      <c r="D111" s="67" t="str">
        <f t="shared" si="14"/>
        <v>J13H</v>
      </c>
      <c r="E111" s="68" t="s">
        <v>21</v>
      </c>
      <c r="F111" s="69">
        <v>39423</v>
      </c>
      <c r="G111" s="77">
        <v>40</v>
      </c>
      <c r="H111" s="77">
        <v>20</v>
      </c>
      <c r="I111" s="115">
        <v>10</v>
      </c>
      <c r="J111" s="115">
        <v>30</v>
      </c>
      <c r="K111" s="115">
        <v>30</v>
      </c>
      <c r="L111" s="115">
        <v>30</v>
      </c>
      <c r="M111" s="115">
        <v>30</v>
      </c>
      <c r="N111" s="115">
        <v>20</v>
      </c>
      <c r="O111" s="115">
        <v>30</v>
      </c>
      <c r="P111" s="115">
        <v>30</v>
      </c>
      <c r="Q111" s="115">
        <v>30</v>
      </c>
      <c r="R111" s="115">
        <v>20</v>
      </c>
      <c r="S111" s="115">
        <v>10</v>
      </c>
      <c r="T111" s="115">
        <v>20</v>
      </c>
      <c r="U111" s="115">
        <v>20</v>
      </c>
      <c r="V111" s="116">
        <v>10</v>
      </c>
      <c r="W111" s="51" t="s">
        <v>68</v>
      </c>
      <c r="X111" s="106">
        <v>21</v>
      </c>
      <c r="Y111" s="107">
        <f t="shared" si="9"/>
        <v>40</v>
      </c>
      <c r="Z111" s="86">
        <f t="shared" si="15"/>
        <v>340</v>
      </c>
      <c r="AA111" s="86">
        <f t="shared" si="11"/>
        <v>21</v>
      </c>
      <c r="AB111" s="97">
        <f t="shared" si="12"/>
        <v>401</v>
      </c>
      <c r="AC111" s="55" t="str">
        <f t="shared" si="13"/>
        <v>TELLECHEA ERASO JULEN</v>
      </c>
    </row>
    <row r="112" spans="2:29" s="3" customFormat="1" ht="14" x14ac:dyDescent="0.2">
      <c r="B112" s="63" t="s">
        <v>101</v>
      </c>
      <c r="C112" s="55" t="s">
        <v>186</v>
      </c>
      <c r="D112" s="67" t="str">
        <f t="shared" si="14"/>
        <v>J13H</v>
      </c>
      <c r="E112" s="68" t="s">
        <v>21</v>
      </c>
      <c r="F112" s="54">
        <v>39371</v>
      </c>
      <c r="G112" s="76">
        <v>40</v>
      </c>
      <c r="H112" s="76">
        <v>20</v>
      </c>
      <c r="I112" s="113">
        <v>10</v>
      </c>
      <c r="J112" s="113">
        <v>30</v>
      </c>
      <c r="K112" s="113">
        <v>30</v>
      </c>
      <c r="L112" s="113">
        <v>30</v>
      </c>
      <c r="M112" s="113">
        <v>20</v>
      </c>
      <c r="N112" s="113">
        <v>20</v>
      </c>
      <c r="O112" s="113">
        <v>30</v>
      </c>
      <c r="P112" s="113">
        <v>30</v>
      </c>
      <c r="Q112" s="113">
        <v>30</v>
      </c>
      <c r="R112" s="113">
        <v>20</v>
      </c>
      <c r="S112" s="113">
        <v>10</v>
      </c>
      <c r="T112" s="113">
        <v>10</v>
      </c>
      <c r="U112" s="113">
        <v>20</v>
      </c>
      <c r="V112" s="114">
        <v>10</v>
      </c>
      <c r="W112" s="51" t="s">
        <v>68</v>
      </c>
      <c r="X112" s="106">
        <v>24</v>
      </c>
      <c r="Y112" s="107">
        <f t="shared" si="9"/>
        <v>40</v>
      </c>
      <c r="Z112" s="86">
        <f t="shared" si="15"/>
        <v>320</v>
      </c>
      <c r="AA112" s="86">
        <f t="shared" si="11"/>
        <v>24</v>
      </c>
      <c r="AB112" s="97">
        <f t="shared" si="12"/>
        <v>384</v>
      </c>
      <c r="AC112" s="55" t="str">
        <f t="shared" si="13"/>
        <v>ECHEGARAY GEXAN</v>
      </c>
    </row>
    <row r="113" spans="2:29" s="3" customFormat="1" ht="14" x14ac:dyDescent="0.2">
      <c r="B113" s="63" t="s">
        <v>106</v>
      </c>
      <c r="C113" s="55" t="s">
        <v>41</v>
      </c>
      <c r="D113" s="67" t="str">
        <f t="shared" si="14"/>
        <v>J13H</v>
      </c>
      <c r="E113" s="68" t="s">
        <v>21</v>
      </c>
      <c r="F113" s="54">
        <v>39166</v>
      </c>
      <c r="G113" s="76">
        <v>40</v>
      </c>
      <c r="H113" s="76">
        <v>20</v>
      </c>
      <c r="I113" s="113">
        <v>10</v>
      </c>
      <c r="J113" s="113">
        <v>10</v>
      </c>
      <c r="K113" s="113">
        <v>20</v>
      </c>
      <c r="L113" s="113">
        <v>10</v>
      </c>
      <c r="M113" s="113">
        <v>10</v>
      </c>
      <c r="N113" s="113">
        <v>20</v>
      </c>
      <c r="O113" s="113">
        <v>30</v>
      </c>
      <c r="P113" s="113">
        <v>30</v>
      </c>
      <c r="Q113" s="113">
        <v>20</v>
      </c>
      <c r="R113" s="113">
        <v>10</v>
      </c>
      <c r="S113" s="113">
        <v>10</v>
      </c>
      <c r="T113" s="113">
        <v>10</v>
      </c>
      <c r="U113" s="113">
        <v>10</v>
      </c>
      <c r="V113" s="114">
        <v>10</v>
      </c>
      <c r="W113" s="51" t="s">
        <v>68</v>
      </c>
      <c r="X113" s="106">
        <v>27</v>
      </c>
      <c r="Y113" s="107">
        <f t="shared" si="9"/>
        <v>40</v>
      </c>
      <c r="Z113" s="86">
        <f t="shared" si="15"/>
        <v>230</v>
      </c>
      <c r="AA113" s="86">
        <f t="shared" si="11"/>
        <v>27</v>
      </c>
      <c r="AB113" s="97">
        <f t="shared" si="12"/>
        <v>297</v>
      </c>
      <c r="AC113" s="55" t="str">
        <f t="shared" si="13"/>
        <v>BEZIAT JULES</v>
      </c>
    </row>
    <row r="114" spans="2:29" s="3" customFormat="1" ht="14" x14ac:dyDescent="0.2">
      <c r="B114" s="55" t="s">
        <v>107</v>
      </c>
      <c r="C114" s="55" t="s">
        <v>41</v>
      </c>
      <c r="D114" s="67" t="str">
        <f t="shared" si="14"/>
        <v>J13H</v>
      </c>
      <c r="E114" s="68" t="s">
        <v>21</v>
      </c>
      <c r="F114" s="54">
        <v>39369</v>
      </c>
      <c r="G114" s="76">
        <v>40</v>
      </c>
      <c r="H114" s="76">
        <v>20</v>
      </c>
      <c r="I114" s="113">
        <v>10</v>
      </c>
      <c r="J114" s="113">
        <v>10</v>
      </c>
      <c r="K114" s="113">
        <v>10</v>
      </c>
      <c r="L114" s="113">
        <v>10</v>
      </c>
      <c r="M114" s="113">
        <v>10</v>
      </c>
      <c r="N114" s="113">
        <v>30</v>
      </c>
      <c r="O114" s="113">
        <v>30</v>
      </c>
      <c r="P114" s="113">
        <v>20</v>
      </c>
      <c r="Q114" s="113">
        <v>20</v>
      </c>
      <c r="R114" s="113">
        <v>10</v>
      </c>
      <c r="S114" s="113">
        <v>10</v>
      </c>
      <c r="T114" s="113">
        <v>10</v>
      </c>
      <c r="U114" s="113">
        <v>10</v>
      </c>
      <c r="V114" s="114">
        <v>10</v>
      </c>
      <c r="W114" s="51" t="s">
        <v>68</v>
      </c>
      <c r="X114" s="106">
        <v>5</v>
      </c>
      <c r="Y114" s="107">
        <f t="shared" si="9"/>
        <v>40</v>
      </c>
      <c r="Z114" s="86">
        <f t="shared" si="15"/>
        <v>220</v>
      </c>
      <c r="AA114" s="86">
        <f t="shared" si="11"/>
        <v>5</v>
      </c>
      <c r="AB114" s="97">
        <f t="shared" si="12"/>
        <v>265</v>
      </c>
      <c r="AC114" s="55" t="str">
        <f t="shared" si="13"/>
        <v>PARIES MATHEO</v>
      </c>
    </row>
    <row r="115" spans="2:29" s="3" customFormat="1" ht="14" x14ac:dyDescent="0.2">
      <c r="B115" s="55" t="s">
        <v>128</v>
      </c>
      <c r="C115" s="55" t="s">
        <v>41</v>
      </c>
      <c r="D115" s="67" t="str">
        <f t="shared" si="14"/>
        <v>J13H</v>
      </c>
      <c r="E115" s="53" t="s">
        <v>21</v>
      </c>
      <c r="F115" s="54">
        <v>39419</v>
      </c>
      <c r="G115" s="76">
        <v>40</v>
      </c>
      <c r="H115" s="76">
        <v>20</v>
      </c>
      <c r="I115" s="113">
        <v>10</v>
      </c>
      <c r="J115" s="113">
        <v>30</v>
      </c>
      <c r="K115" s="113">
        <v>20</v>
      </c>
      <c r="L115" s="113">
        <v>20</v>
      </c>
      <c r="M115" s="113">
        <v>20</v>
      </c>
      <c r="N115" s="113">
        <v>20</v>
      </c>
      <c r="O115" s="113">
        <v>30</v>
      </c>
      <c r="P115" s="113">
        <v>30</v>
      </c>
      <c r="Q115" s="113">
        <v>30</v>
      </c>
      <c r="R115" s="113">
        <v>20</v>
      </c>
      <c r="S115" s="113">
        <v>20</v>
      </c>
      <c r="T115" s="113">
        <v>10</v>
      </c>
      <c r="U115" s="113">
        <v>20</v>
      </c>
      <c r="V115" s="114">
        <v>10</v>
      </c>
      <c r="W115" s="51" t="s">
        <v>68</v>
      </c>
      <c r="X115" s="106">
        <v>0</v>
      </c>
      <c r="Y115" s="107">
        <f t="shared" si="9"/>
        <v>40</v>
      </c>
      <c r="Z115" s="86">
        <f t="shared" si="15"/>
        <v>310</v>
      </c>
      <c r="AA115" s="86">
        <f t="shared" si="11"/>
        <v>0</v>
      </c>
      <c r="AB115" s="97">
        <f t="shared" si="12"/>
        <v>350</v>
      </c>
      <c r="AC115" s="55" t="str">
        <f t="shared" si="13"/>
        <v>OLHARAN OIHAN</v>
      </c>
    </row>
    <row r="116" spans="2:29" s="3" customFormat="1" ht="14" x14ac:dyDescent="0.2">
      <c r="B116" s="70" t="s">
        <v>150</v>
      </c>
      <c r="C116" s="70" t="s">
        <v>36</v>
      </c>
      <c r="D116" s="67" t="str">
        <f t="shared" si="14"/>
        <v>J13H</v>
      </c>
      <c r="E116" s="68" t="s">
        <v>21</v>
      </c>
      <c r="F116" s="69">
        <v>39180</v>
      </c>
      <c r="G116" s="77"/>
      <c r="H116" s="77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6"/>
      <c r="W116" s="51"/>
      <c r="X116" s="108"/>
      <c r="Y116" s="107" t="str">
        <f t="shared" si="9"/>
        <v/>
      </c>
      <c r="Z116" s="86">
        <f t="shared" si="15"/>
        <v>0</v>
      </c>
      <c r="AA116" s="86" t="str">
        <f t="shared" si="11"/>
        <v/>
      </c>
      <c r="AB116" s="97" t="s">
        <v>204</v>
      </c>
      <c r="AC116" s="55" t="str">
        <f t="shared" si="13"/>
        <v>CARCENAC DE TORNE JULES</v>
      </c>
    </row>
    <row r="117" spans="2:29" s="3" customFormat="1" ht="14" x14ac:dyDescent="0.2">
      <c r="B117" s="70" t="s">
        <v>151</v>
      </c>
      <c r="C117" s="70" t="s">
        <v>36</v>
      </c>
      <c r="D117" s="67" t="str">
        <f t="shared" si="14"/>
        <v>J13H</v>
      </c>
      <c r="E117" s="68" t="s">
        <v>21</v>
      </c>
      <c r="F117" s="69">
        <v>39405</v>
      </c>
      <c r="G117" s="77">
        <v>40</v>
      </c>
      <c r="H117" s="77">
        <v>20</v>
      </c>
      <c r="I117" s="115">
        <v>10</v>
      </c>
      <c r="J117" s="115">
        <v>30</v>
      </c>
      <c r="K117" s="115">
        <v>30</v>
      </c>
      <c r="L117" s="115">
        <v>30</v>
      </c>
      <c r="M117" s="115">
        <v>30</v>
      </c>
      <c r="N117" s="115">
        <v>30</v>
      </c>
      <c r="O117" s="115">
        <v>30</v>
      </c>
      <c r="P117" s="115">
        <v>30</v>
      </c>
      <c r="Q117" s="115">
        <v>30</v>
      </c>
      <c r="R117" s="115">
        <v>30</v>
      </c>
      <c r="S117" s="115">
        <v>20</v>
      </c>
      <c r="T117" s="115">
        <v>20</v>
      </c>
      <c r="U117" s="115">
        <v>20</v>
      </c>
      <c r="V117" s="116">
        <v>10</v>
      </c>
      <c r="W117" s="51" t="s">
        <v>68</v>
      </c>
      <c r="X117" s="108">
        <v>27</v>
      </c>
      <c r="Y117" s="107">
        <f t="shared" si="9"/>
        <v>40</v>
      </c>
      <c r="Z117" s="86">
        <f t="shared" si="15"/>
        <v>370</v>
      </c>
      <c r="AA117" s="86">
        <f t="shared" si="11"/>
        <v>27</v>
      </c>
      <c r="AB117" s="97">
        <f t="shared" si="12"/>
        <v>437</v>
      </c>
      <c r="AC117" s="55" t="str">
        <f t="shared" si="13"/>
        <v>BRIEC SOREN</v>
      </c>
    </row>
    <row r="118" spans="2:29" s="3" customFormat="1" ht="14" x14ac:dyDescent="0.2">
      <c r="B118" s="55" t="s">
        <v>159</v>
      </c>
      <c r="C118" s="55" t="s">
        <v>186</v>
      </c>
      <c r="D118" s="67" t="str">
        <f t="shared" si="14"/>
        <v>J13H</v>
      </c>
      <c r="E118" s="53" t="s">
        <v>21</v>
      </c>
      <c r="F118" s="54">
        <v>39347</v>
      </c>
      <c r="G118" s="76">
        <v>40</v>
      </c>
      <c r="H118" s="76">
        <v>20</v>
      </c>
      <c r="I118" s="113">
        <v>10</v>
      </c>
      <c r="J118" s="113">
        <v>20</v>
      </c>
      <c r="K118" s="113">
        <v>20</v>
      </c>
      <c r="L118" s="113">
        <v>30</v>
      </c>
      <c r="M118" s="113">
        <v>30</v>
      </c>
      <c r="N118" s="113">
        <v>30</v>
      </c>
      <c r="O118" s="113">
        <v>30</v>
      </c>
      <c r="P118" s="113">
        <v>30</v>
      </c>
      <c r="Q118" s="113">
        <v>20</v>
      </c>
      <c r="R118" s="113">
        <v>20</v>
      </c>
      <c r="S118" s="113">
        <v>20</v>
      </c>
      <c r="T118" s="113">
        <v>20</v>
      </c>
      <c r="U118" s="113">
        <v>20</v>
      </c>
      <c r="V118" s="114">
        <v>10</v>
      </c>
      <c r="W118" s="51" t="s">
        <v>68</v>
      </c>
      <c r="X118" s="106">
        <v>21</v>
      </c>
      <c r="Y118" s="107">
        <f t="shared" si="9"/>
        <v>40</v>
      </c>
      <c r="Z118" s="86">
        <f t="shared" si="15"/>
        <v>330</v>
      </c>
      <c r="AA118" s="86">
        <f t="shared" si="11"/>
        <v>21</v>
      </c>
      <c r="AB118" s="97">
        <f t="shared" si="12"/>
        <v>391</v>
      </c>
      <c r="AC118" s="55" t="str">
        <f t="shared" si="13"/>
        <v>GARAY ZUHAITZ</v>
      </c>
    </row>
    <row r="119" spans="2:29" s="3" customFormat="1" ht="14" x14ac:dyDescent="0.2">
      <c r="B119" s="55" t="s">
        <v>183</v>
      </c>
      <c r="C119" s="55" t="s">
        <v>186</v>
      </c>
      <c r="D119" s="67" t="str">
        <f t="shared" si="14"/>
        <v>J13H</v>
      </c>
      <c r="E119" s="53" t="s">
        <v>21</v>
      </c>
      <c r="F119" s="54">
        <v>39342</v>
      </c>
      <c r="G119" s="76">
        <v>40</v>
      </c>
      <c r="H119" s="76">
        <v>20</v>
      </c>
      <c r="I119" s="113">
        <v>10</v>
      </c>
      <c r="J119" s="113">
        <v>30</v>
      </c>
      <c r="K119" s="113">
        <v>30</v>
      </c>
      <c r="L119" s="113">
        <v>30</v>
      </c>
      <c r="M119" s="113">
        <v>30</v>
      </c>
      <c r="N119" s="113">
        <v>20</v>
      </c>
      <c r="O119" s="113">
        <v>30</v>
      </c>
      <c r="P119" s="113">
        <v>30</v>
      </c>
      <c r="Q119" s="113">
        <v>30</v>
      </c>
      <c r="R119" s="113">
        <v>30</v>
      </c>
      <c r="S119" s="113">
        <v>20</v>
      </c>
      <c r="T119" s="113">
        <v>30</v>
      </c>
      <c r="U119" s="113">
        <v>20</v>
      </c>
      <c r="V119" s="114">
        <v>10</v>
      </c>
      <c r="W119" s="51" t="s">
        <v>68</v>
      </c>
      <c r="X119" s="106">
        <v>19</v>
      </c>
      <c r="Y119" s="107">
        <f t="shared" si="9"/>
        <v>40</v>
      </c>
      <c r="Z119" s="86">
        <f t="shared" si="15"/>
        <v>370</v>
      </c>
      <c r="AA119" s="86">
        <f t="shared" si="11"/>
        <v>19</v>
      </c>
      <c r="AB119" s="97">
        <f t="shared" si="12"/>
        <v>429</v>
      </c>
      <c r="AC119" s="55" t="str">
        <f t="shared" si="13"/>
        <v>GARRO-RODRIGUEZ PERU</v>
      </c>
    </row>
    <row r="120" spans="2:29" s="3" customFormat="1" ht="14" x14ac:dyDescent="0.2">
      <c r="B120" s="70" t="s">
        <v>82</v>
      </c>
      <c r="C120" s="70" t="s">
        <v>184</v>
      </c>
      <c r="D120" s="67" t="str">
        <f t="shared" si="14"/>
        <v>J14H</v>
      </c>
      <c r="E120" s="68" t="s">
        <v>21</v>
      </c>
      <c r="F120" s="69">
        <v>38854</v>
      </c>
      <c r="G120" s="78">
        <v>40</v>
      </c>
      <c r="H120" s="78">
        <v>30</v>
      </c>
      <c r="I120" s="117">
        <v>10</v>
      </c>
      <c r="J120" s="117">
        <v>20</v>
      </c>
      <c r="K120" s="117">
        <v>20</v>
      </c>
      <c r="L120" s="117">
        <v>20</v>
      </c>
      <c r="M120" s="117">
        <v>10</v>
      </c>
      <c r="N120" s="117">
        <v>20</v>
      </c>
      <c r="O120" s="117">
        <v>20</v>
      </c>
      <c r="P120" s="117">
        <v>30</v>
      </c>
      <c r="Q120" s="117">
        <v>20</v>
      </c>
      <c r="R120" s="117">
        <v>20</v>
      </c>
      <c r="S120" s="117">
        <v>10</v>
      </c>
      <c r="T120" s="117">
        <v>30</v>
      </c>
      <c r="U120" s="117">
        <v>20</v>
      </c>
      <c r="V120" s="118">
        <v>0</v>
      </c>
      <c r="W120" s="51" t="s">
        <v>68</v>
      </c>
      <c r="X120" s="106">
        <v>28</v>
      </c>
      <c r="Y120" s="107">
        <f t="shared" si="9"/>
        <v>40</v>
      </c>
      <c r="Z120" s="86">
        <f t="shared" si="15"/>
        <v>280</v>
      </c>
      <c r="AA120" s="86">
        <f t="shared" si="11"/>
        <v>28</v>
      </c>
      <c r="AB120" s="97">
        <f t="shared" si="12"/>
        <v>348</v>
      </c>
      <c r="AC120" s="55" t="str">
        <f t="shared" si="13"/>
        <v>BODAR-HOUILLON ROMEO</v>
      </c>
    </row>
    <row r="121" spans="2:29" s="3" customFormat="1" ht="14" x14ac:dyDescent="0.2">
      <c r="B121" s="55" t="s">
        <v>83</v>
      </c>
      <c r="C121" s="55" t="s">
        <v>184</v>
      </c>
      <c r="D121" s="67" t="str">
        <f t="shared" si="14"/>
        <v>J14H</v>
      </c>
      <c r="E121" s="68" t="s">
        <v>21</v>
      </c>
      <c r="F121" s="54">
        <v>39040</v>
      </c>
      <c r="G121" s="76">
        <v>40</v>
      </c>
      <c r="H121" s="76">
        <v>20</v>
      </c>
      <c r="I121" s="113">
        <v>10</v>
      </c>
      <c r="J121" s="113">
        <v>10</v>
      </c>
      <c r="K121" s="113">
        <v>20</v>
      </c>
      <c r="L121" s="113">
        <v>20</v>
      </c>
      <c r="M121" s="113">
        <v>20</v>
      </c>
      <c r="N121" s="113">
        <v>20</v>
      </c>
      <c r="O121" s="113">
        <v>20</v>
      </c>
      <c r="P121" s="113">
        <v>30</v>
      </c>
      <c r="Q121" s="113">
        <v>30</v>
      </c>
      <c r="R121" s="113">
        <v>10</v>
      </c>
      <c r="S121" s="113">
        <v>20</v>
      </c>
      <c r="T121" s="113">
        <v>20</v>
      </c>
      <c r="U121" s="113">
        <v>30</v>
      </c>
      <c r="V121" s="114">
        <v>10</v>
      </c>
      <c r="W121" s="51" t="s">
        <v>68</v>
      </c>
      <c r="X121" s="106">
        <v>58</v>
      </c>
      <c r="Y121" s="107">
        <f t="shared" si="9"/>
        <v>40</v>
      </c>
      <c r="Z121" s="86">
        <f t="shared" si="15"/>
        <v>290</v>
      </c>
      <c r="AA121" s="86">
        <f t="shared" si="11"/>
        <v>58</v>
      </c>
      <c r="AB121" s="97">
        <f t="shared" si="12"/>
        <v>388</v>
      </c>
      <c r="AC121" s="55" t="str">
        <f t="shared" si="13"/>
        <v>ESCURET NOE</v>
      </c>
    </row>
    <row r="122" spans="2:29" s="3" customFormat="1" ht="14" x14ac:dyDescent="0.2">
      <c r="B122" s="70" t="s">
        <v>84</v>
      </c>
      <c r="C122" s="70" t="s">
        <v>184</v>
      </c>
      <c r="D122" s="67" t="str">
        <f t="shared" si="14"/>
        <v>J14H</v>
      </c>
      <c r="E122" s="68" t="s">
        <v>21</v>
      </c>
      <c r="F122" s="69">
        <v>38880</v>
      </c>
      <c r="G122" s="78">
        <v>40</v>
      </c>
      <c r="H122" s="78">
        <v>30</v>
      </c>
      <c r="I122" s="117">
        <v>10</v>
      </c>
      <c r="J122" s="117">
        <v>20</v>
      </c>
      <c r="K122" s="117">
        <v>30</v>
      </c>
      <c r="L122" s="117">
        <v>20</v>
      </c>
      <c r="M122" s="117">
        <v>20</v>
      </c>
      <c r="N122" s="117">
        <v>30</v>
      </c>
      <c r="O122" s="117">
        <v>30</v>
      </c>
      <c r="P122" s="117">
        <v>30</v>
      </c>
      <c r="Q122" s="117">
        <v>30</v>
      </c>
      <c r="R122" s="117">
        <v>30</v>
      </c>
      <c r="S122" s="117">
        <v>20</v>
      </c>
      <c r="T122" s="117">
        <v>30</v>
      </c>
      <c r="U122" s="117">
        <v>30</v>
      </c>
      <c r="V122" s="118">
        <v>0</v>
      </c>
      <c r="W122" s="51" t="s">
        <v>68</v>
      </c>
      <c r="X122" s="106">
        <v>0</v>
      </c>
      <c r="Y122" s="107">
        <f t="shared" si="9"/>
        <v>40</v>
      </c>
      <c r="Z122" s="86">
        <f t="shared" si="15"/>
        <v>360</v>
      </c>
      <c r="AA122" s="86">
        <f t="shared" si="11"/>
        <v>0</v>
      </c>
      <c r="AB122" s="97">
        <f t="shared" si="12"/>
        <v>400</v>
      </c>
      <c r="AC122" s="55" t="str">
        <f t="shared" si="13"/>
        <v>GROENE ESTEBAN</v>
      </c>
    </row>
    <row r="123" spans="2:29" s="3" customFormat="1" ht="14" x14ac:dyDescent="0.2">
      <c r="B123" s="55" t="s">
        <v>85</v>
      </c>
      <c r="C123" s="55" t="s">
        <v>184</v>
      </c>
      <c r="D123" s="67" t="str">
        <f t="shared" si="14"/>
        <v>J14H</v>
      </c>
      <c r="E123" s="68" t="s">
        <v>21</v>
      </c>
      <c r="F123" s="54">
        <v>39052</v>
      </c>
      <c r="G123" s="76">
        <v>40</v>
      </c>
      <c r="H123" s="76">
        <v>30</v>
      </c>
      <c r="I123" s="113">
        <v>20</v>
      </c>
      <c r="J123" s="113">
        <v>10</v>
      </c>
      <c r="K123" s="113">
        <v>30</v>
      </c>
      <c r="L123" s="113">
        <v>30</v>
      </c>
      <c r="M123" s="113">
        <v>30</v>
      </c>
      <c r="N123" s="113">
        <v>30</v>
      </c>
      <c r="O123" s="113">
        <v>30</v>
      </c>
      <c r="P123" s="113">
        <v>30</v>
      </c>
      <c r="Q123" s="113">
        <v>30</v>
      </c>
      <c r="R123" s="113">
        <v>30</v>
      </c>
      <c r="S123" s="113">
        <v>30</v>
      </c>
      <c r="T123" s="113">
        <v>30</v>
      </c>
      <c r="U123" s="113">
        <v>30</v>
      </c>
      <c r="V123" s="114">
        <v>10</v>
      </c>
      <c r="W123" s="51" t="s">
        <v>68</v>
      </c>
      <c r="X123" s="106">
        <v>63</v>
      </c>
      <c r="Y123" s="107">
        <f t="shared" si="9"/>
        <v>40</v>
      </c>
      <c r="Z123" s="86">
        <f t="shared" si="15"/>
        <v>400</v>
      </c>
      <c r="AA123" s="86">
        <f t="shared" si="11"/>
        <v>63</v>
      </c>
      <c r="AB123" s="97">
        <f t="shared" si="12"/>
        <v>503</v>
      </c>
      <c r="AC123" s="55" t="str">
        <f t="shared" si="13"/>
        <v>JACQUEMIN RENE - LUCAS</v>
      </c>
    </row>
    <row r="124" spans="2:29" s="3" customFormat="1" ht="14" x14ac:dyDescent="0.2">
      <c r="B124" s="55" t="s">
        <v>86</v>
      </c>
      <c r="C124" s="55" t="s">
        <v>184</v>
      </c>
      <c r="D124" s="67" t="str">
        <f t="shared" si="14"/>
        <v>J14H</v>
      </c>
      <c r="E124" s="68" t="s">
        <v>21</v>
      </c>
      <c r="F124" s="54">
        <v>38780</v>
      </c>
      <c r="G124" s="76">
        <v>40</v>
      </c>
      <c r="H124" s="76">
        <v>30</v>
      </c>
      <c r="I124" s="113">
        <v>10</v>
      </c>
      <c r="J124" s="113">
        <v>30</v>
      </c>
      <c r="K124" s="113">
        <v>20</v>
      </c>
      <c r="L124" s="113">
        <v>30</v>
      </c>
      <c r="M124" s="113">
        <v>20</v>
      </c>
      <c r="N124" s="113">
        <v>30</v>
      </c>
      <c r="O124" s="113">
        <v>20</v>
      </c>
      <c r="P124" s="113">
        <v>30</v>
      </c>
      <c r="Q124" s="113">
        <v>30</v>
      </c>
      <c r="R124" s="113">
        <v>20</v>
      </c>
      <c r="S124" s="113">
        <v>20</v>
      </c>
      <c r="T124" s="113">
        <v>30</v>
      </c>
      <c r="U124" s="113">
        <v>20</v>
      </c>
      <c r="V124" s="114">
        <v>0</v>
      </c>
      <c r="W124" s="51" t="s">
        <v>68</v>
      </c>
      <c r="X124" s="106">
        <v>25</v>
      </c>
      <c r="Y124" s="107">
        <f t="shared" si="9"/>
        <v>40</v>
      </c>
      <c r="Z124" s="86">
        <f t="shared" si="15"/>
        <v>340</v>
      </c>
      <c r="AA124" s="86">
        <f t="shared" si="11"/>
        <v>25</v>
      </c>
      <c r="AB124" s="97">
        <f t="shared" si="12"/>
        <v>405</v>
      </c>
      <c r="AC124" s="55" t="str">
        <f t="shared" si="13"/>
        <v>LAALAOUI MATIS</v>
      </c>
    </row>
    <row r="125" spans="2:29" s="3" customFormat="1" ht="14" x14ac:dyDescent="0.2">
      <c r="B125" s="71" t="s">
        <v>87</v>
      </c>
      <c r="C125" s="71" t="s">
        <v>184</v>
      </c>
      <c r="D125" s="67" t="str">
        <f t="shared" si="14"/>
        <v>J14H</v>
      </c>
      <c r="E125" s="68" t="s">
        <v>21</v>
      </c>
      <c r="F125" s="69">
        <v>38951</v>
      </c>
      <c r="G125" s="79">
        <v>40</v>
      </c>
      <c r="H125" s="79">
        <v>30</v>
      </c>
      <c r="I125" s="119">
        <v>20</v>
      </c>
      <c r="J125" s="119">
        <v>20</v>
      </c>
      <c r="K125" s="119">
        <v>20</v>
      </c>
      <c r="L125" s="119">
        <v>30</v>
      </c>
      <c r="M125" s="119">
        <v>20</v>
      </c>
      <c r="N125" s="119">
        <v>20</v>
      </c>
      <c r="O125" s="119">
        <v>20</v>
      </c>
      <c r="P125" s="119">
        <v>30</v>
      </c>
      <c r="Q125" s="119">
        <v>30</v>
      </c>
      <c r="R125" s="119">
        <v>30</v>
      </c>
      <c r="S125" s="119">
        <v>20</v>
      </c>
      <c r="T125" s="119">
        <v>20</v>
      </c>
      <c r="U125" s="119">
        <v>20</v>
      </c>
      <c r="V125" s="120">
        <v>10</v>
      </c>
      <c r="W125" s="51" t="s">
        <v>68</v>
      </c>
      <c r="X125" s="106">
        <v>33</v>
      </c>
      <c r="Y125" s="107">
        <f t="shared" si="9"/>
        <v>40</v>
      </c>
      <c r="Z125" s="86">
        <f t="shared" si="15"/>
        <v>340</v>
      </c>
      <c r="AA125" s="86">
        <f t="shared" si="11"/>
        <v>33</v>
      </c>
      <c r="AB125" s="97">
        <f t="shared" si="12"/>
        <v>413</v>
      </c>
      <c r="AC125" s="55" t="str">
        <f t="shared" si="13"/>
        <v>NAVARRE JULES</v>
      </c>
    </row>
    <row r="126" spans="2:29" s="3" customFormat="1" ht="14" x14ac:dyDescent="0.2">
      <c r="B126" s="55" t="s">
        <v>88</v>
      </c>
      <c r="C126" s="55" t="s">
        <v>184</v>
      </c>
      <c r="D126" s="67" t="str">
        <f t="shared" si="14"/>
        <v>J14H</v>
      </c>
      <c r="E126" s="68" t="s">
        <v>21</v>
      </c>
      <c r="F126" s="54">
        <v>39037</v>
      </c>
      <c r="G126" s="76">
        <v>40</v>
      </c>
      <c r="H126" s="76">
        <v>30</v>
      </c>
      <c r="I126" s="113">
        <v>10</v>
      </c>
      <c r="J126" s="113">
        <v>20</v>
      </c>
      <c r="K126" s="113">
        <v>30</v>
      </c>
      <c r="L126" s="113">
        <v>20</v>
      </c>
      <c r="M126" s="113">
        <v>20</v>
      </c>
      <c r="N126" s="113">
        <v>20</v>
      </c>
      <c r="O126" s="113">
        <v>10</v>
      </c>
      <c r="P126" s="113">
        <v>30</v>
      </c>
      <c r="Q126" s="113">
        <v>30</v>
      </c>
      <c r="R126" s="113">
        <v>20</v>
      </c>
      <c r="S126" s="113">
        <v>10</v>
      </c>
      <c r="T126" s="113">
        <v>30</v>
      </c>
      <c r="U126" s="113">
        <v>20</v>
      </c>
      <c r="V126" s="114">
        <v>10</v>
      </c>
      <c r="W126" s="51" t="s">
        <v>68</v>
      </c>
      <c r="X126" s="106">
        <v>43</v>
      </c>
      <c r="Y126" s="107">
        <f t="shared" si="9"/>
        <v>40</v>
      </c>
      <c r="Z126" s="86">
        <f t="shared" si="15"/>
        <v>310</v>
      </c>
      <c r="AA126" s="86">
        <f t="shared" si="11"/>
        <v>43</v>
      </c>
      <c r="AB126" s="97">
        <f t="shared" si="12"/>
        <v>393</v>
      </c>
      <c r="AC126" s="55" t="str">
        <f t="shared" si="13"/>
        <v>PEREZ HUGO</v>
      </c>
    </row>
    <row r="127" spans="2:29" s="3" customFormat="1" ht="14" x14ac:dyDescent="0.2">
      <c r="B127" s="70" t="s">
        <v>89</v>
      </c>
      <c r="C127" s="70" t="s">
        <v>184</v>
      </c>
      <c r="D127" s="67" t="str">
        <f t="shared" si="14"/>
        <v>J14H</v>
      </c>
      <c r="E127" s="68" t="s">
        <v>21</v>
      </c>
      <c r="F127" s="69">
        <v>38909</v>
      </c>
      <c r="G127" s="78">
        <v>40</v>
      </c>
      <c r="H127" s="78">
        <v>30</v>
      </c>
      <c r="I127" s="117">
        <v>10</v>
      </c>
      <c r="J127" s="117">
        <v>30</v>
      </c>
      <c r="K127" s="117">
        <v>30</v>
      </c>
      <c r="L127" s="117">
        <v>30</v>
      </c>
      <c r="M127" s="117">
        <v>30</v>
      </c>
      <c r="N127" s="117">
        <v>30</v>
      </c>
      <c r="O127" s="117">
        <v>30</v>
      </c>
      <c r="P127" s="117">
        <v>30</v>
      </c>
      <c r="Q127" s="117">
        <v>30</v>
      </c>
      <c r="R127" s="117">
        <v>30</v>
      </c>
      <c r="S127" s="117">
        <v>30</v>
      </c>
      <c r="T127" s="117">
        <v>30</v>
      </c>
      <c r="U127" s="117">
        <v>30</v>
      </c>
      <c r="V127" s="118">
        <v>10</v>
      </c>
      <c r="W127" s="51" t="s">
        <v>68</v>
      </c>
      <c r="X127" s="109">
        <v>52</v>
      </c>
      <c r="Y127" s="107">
        <f t="shared" si="9"/>
        <v>40</v>
      </c>
      <c r="Z127" s="86">
        <f t="shared" si="15"/>
        <v>410</v>
      </c>
      <c r="AA127" s="86">
        <f t="shared" si="11"/>
        <v>52</v>
      </c>
      <c r="AB127" s="97">
        <f t="shared" si="12"/>
        <v>502</v>
      </c>
      <c r="AC127" s="55" t="str">
        <f t="shared" si="13"/>
        <v>STAGER GABORIEAU MATHYS</v>
      </c>
    </row>
    <row r="128" spans="2:29" s="3" customFormat="1" ht="14" x14ac:dyDescent="0.2">
      <c r="B128" s="70" t="s">
        <v>90</v>
      </c>
      <c r="C128" s="70" t="s">
        <v>184</v>
      </c>
      <c r="D128" s="67" t="str">
        <f t="shared" si="14"/>
        <v>J14H</v>
      </c>
      <c r="E128" s="68" t="s">
        <v>21</v>
      </c>
      <c r="F128" s="69">
        <v>38812</v>
      </c>
      <c r="G128" s="78">
        <v>40</v>
      </c>
      <c r="H128" s="78">
        <v>30</v>
      </c>
      <c r="I128" s="117">
        <v>10</v>
      </c>
      <c r="J128" s="117">
        <v>30</v>
      </c>
      <c r="K128" s="117">
        <v>30</v>
      </c>
      <c r="L128" s="117">
        <v>30</v>
      </c>
      <c r="M128" s="117">
        <v>30</v>
      </c>
      <c r="N128" s="117">
        <v>30</v>
      </c>
      <c r="O128" s="117">
        <v>30</v>
      </c>
      <c r="P128" s="117">
        <v>30</v>
      </c>
      <c r="Q128" s="117">
        <v>30</v>
      </c>
      <c r="R128" s="117">
        <v>30</v>
      </c>
      <c r="S128" s="117">
        <v>30</v>
      </c>
      <c r="T128" s="117">
        <v>30</v>
      </c>
      <c r="U128" s="117">
        <v>30</v>
      </c>
      <c r="V128" s="118">
        <v>10</v>
      </c>
      <c r="W128" s="51" t="s">
        <v>68</v>
      </c>
      <c r="X128" s="106">
        <v>51</v>
      </c>
      <c r="Y128" s="107">
        <f t="shared" si="9"/>
        <v>40</v>
      </c>
      <c r="Z128" s="86">
        <f t="shared" si="15"/>
        <v>410</v>
      </c>
      <c r="AA128" s="86">
        <f t="shared" si="11"/>
        <v>51</v>
      </c>
      <c r="AB128" s="97">
        <f t="shared" si="12"/>
        <v>501</v>
      </c>
      <c r="AC128" s="55" t="str">
        <f t="shared" si="13"/>
        <v>SUBERCHICOT LUCAS</v>
      </c>
    </row>
    <row r="129" spans="2:29" s="3" customFormat="1" ht="14" x14ac:dyDescent="0.2">
      <c r="B129" s="55" t="s">
        <v>92</v>
      </c>
      <c r="C129" s="55" t="s">
        <v>185</v>
      </c>
      <c r="D129" s="67" t="str">
        <f t="shared" si="14"/>
        <v>J14H</v>
      </c>
      <c r="E129" s="68" t="s">
        <v>21</v>
      </c>
      <c r="F129" s="54">
        <v>38806</v>
      </c>
      <c r="G129" s="76"/>
      <c r="H129" s="76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4"/>
      <c r="W129" s="51"/>
      <c r="X129" s="106"/>
      <c r="Y129" s="107" t="str">
        <f t="shared" si="9"/>
        <v/>
      </c>
      <c r="Z129" s="86">
        <f t="shared" si="15"/>
        <v>0</v>
      </c>
      <c r="AA129" s="86" t="str">
        <f t="shared" si="11"/>
        <v/>
      </c>
      <c r="AB129" s="97" t="s">
        <v>204</v>
      </c>
      <c r="AC129" s="55" t="str">
        <f t="shared" si="13"/>
        <v>FERNANDEZ FAIVRE-CHALON BEÑAT</v>
      </c>
    </row>
    <row r="130" spans="2:29" s="3" customFormat="1" ht="14" x14ac:dyDescent="0.2">
      <c r="B130" s="55" t="s">
        <v>93</v>
      </c>
      <c r="C130" s="55" t="s">
        <v>185</v>
      </c>
      <c r="D130" s="67" t="str">
        <f t="shared" si="14"/>
        <v>J14H</v>
      </c>
      <c r="E130" s="68" t="s">
        <v>21</v>
      </c>
      <c r="F130" s="54">
        <v>38932</v>
      </c>
      <c r="G130" s="76"/>
      <c r="H130" s="76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4"/>
      <c r="W130" s="51"/>
      <c r="X130" s="106"/>
      <c r="Y130" s="107" t="str">
        <f t="shared" si="9"/>
        <v/>
      </c>
      <c r="Z130" s="86">
        <f t="shared" si="15"/>
        <v>0</v>
      </c>
      <c r="AA130" s="86" t="str">
        <f t="shared" si="11"/>
        <v/>
      </c>
      <c r="AB130" s="97" t="s">
        <v>204</v>
      </c>
      <c r="AC130" s="55" t="str">
        <f t="shared" si="13"/>
        <v>MAZURAIS JULEN</v>
      </c>
    </row>
    <row r="131" spans="2:29" s="3" customFormat="1" ht="14" x14ac:dyDescent="0.2">
      <c r="B131" s="55" t="s">
        <v>108</v>
      </c>
      <c r="C131" s="55" t="s">
        <v>41</v>
      </c>
      <c r="D131" s="67" t="str">
        <f t="shared" si="14"/>
        <v>J14H</v>
      </c>
      <c r="E131" s="53" t="s">
        <v>21</v>
      </c>
      <c r="F131" s="54">
        <v>38740</v>
      </c>
      <c r="G131" s="76">
        <v>40</v>
      </c>
      <c r="H131" s="76">
        <v>20</v>
      </c>
      <c r="I131" s="113">
        <v>10</v>
      </c>
      <c r="J131" s="113">
        <v>30</v>
      </c>
      <c r="K131" s="113">
        <v>20</v>
      </c>
      <c r="L131" s="113">
        <v>10</v>
      </c>
      <c r="M131" s="113">
        <v>10</v>
      </c>
      <c r="N131" s="113">
        <v>20</v>
      </c>
      <c r="O131" s="113">
        <v>30</v>
      </c>
      <c r="P131" s="113">
        <v>30</v>
      </c>
      <c r="Q131" s="113">
        <v>20</v>
      </c>
      <c r="R131" s="113">
        <v>10</v>
      </c>
      <c r="S131" s="113">
        <v>20</v>
      </c>
      <c r="T131" s="113">
        <v>10</v>
      </c>
      <c r="U131" s="113">
        <v>10</v>
      </c>
      <c r="V131" s="114">
        <v>10</v>
      </c>
      <c r="W131" s="51" t="s">
        <v>68</v>
      </c>
      <c r="X131" s="106">
        <v>41</v>
      </c>
      <c r="Y131" s="107">
        <f t="shared" si="9"/>
        <v>40</v>
      </c>
      <c r="Z131" s="86">
        <f t="shared" si="15"/>
        <v>260</v>
      </c>
      <c r="AA131" s="86">
        <f t="shared" si="11"/>
        <v>41</v>
      </c>
      <c r="AB131" s="97">
        <f t="shared" si="12"/>
        <v>341</v>
      </c>
      <c r="AC131" s="55" t="str">
        <f t="shared" si="13"/>
        <v>LEBE JEREMY</v>
      </c>
    </row>
    <row r="132" spans="2:29" s="3" customFormat="1" ht="14" x14ac:dyDescent="0.2">
      <c r="B132" s="70" t="s">
        <v>109</v>
      </c>
      <c r="C132" s="70" t="s">
        <v>41</v>
      </c>
      <c r="D132" s="67" t="str">
        <f t="shared" si="14"/>
        <v>J14H</v>
      </c>
      <c r="E132" s="68" t="s">
        <v>21</v>
      </c>
      <c r="F132" s="69">
        <v>38908</v>
      </c>
      <c r="G132" s="77">
        <v>40</v>
      </c>
      <c r="H132" s="77">
        <v>30</v>
      </c>
      <c r="I132" s="115">
        <v>0</v>
      </c>
      <c r="J132" s="115">
        <v>30</v>
      </c>
      <c r="K132" s="115">
        <v>30</v>
      </c>
      <c r="L132" s="115">
        <v>20</v>
      </c>
      <c r="M132" s="115">
        <v>30</v>
      </c>
      <c r="N132" s="115">
        <v>30</v>
      </c>
      <c r="O132" s="115">
        <v>30</v>
      </c>
      <c r="P132" s="115">
        <v>30</v>
      </c>
      <c r="Q132" s="115">
        <v>30</v>
      </c>
      <c r="R132" s="115">
        <v>30</v>
      </c>
      <c r="S132" s="115">
        <v>30</v>
      </c>
      <c r="T132" s="115">
        <v>20</v>
      </c>
      <c r="U132" s="115">
        <v>30</v>
      </c>
      <c r="V132" s="116">
        <v>0</v>
      </c>
      <c r="W132" s="51" t="s">
        <v>68</v>
      </c>
      <c r="X132" s="108">
        <v>46</v>
      </c>
      <c r="Y132" s="107">
        <f t="shared" si="9"/>
        <v>40</v>
      </c>
      <c r="Z132" s="86">
        <f t="shared" si="15"/>
        <v>370</v>
      </c>
      <c r="AA132" s="86">
        <f t="shared" si="11"/>
        <v>46</v>
      </c>
      <c r="AB132" s="97">
        <f t="shared" si="12"/>
        <v>456</v>
      </c>
      <c r="AC132" s="55" t="str">
        <f t="shared" si="13"/>
        <v>BENOIT NATHAN</v>
      </c>
    </row>
    <row r="133" spans="2:29" s="3" customFormat="1" ht="14" x14ac:dyDescent="0.2">
      <c r="B133" s="55" t="s">
        <v>110</v>
      </c>
      <c r="C133" s="55" t="s">
        <v>41</v>
      </c>
      <c r="D133" s="67" t="str">
        <f t="shared" si="14"/>
        <v>J14H</v>
      </c>
      <c r="E133" s="53" t="s">
        <v>21</v>
      </c>
      <c r="F133" s="54">
        <v>38970</v>
      </c>
      <c r="G133" s="76">
        <v>40</v>
      </c>
      <c r="H133" s="76">
        <v>30</v>
      </c>
      <c r="I133" s="113">
        <v>10</v>
      </c>
      <c r="J133" s="113">
        <v>10</v>
      </c>
      <c r="K133" s="113">
        <v>20</v>
      </c>
      <c r="L133" s="113">
        <v>20</v>
      </c>
      <c r="M133" s="113">
        <v>20</v>
      </c>
      <c r="N133" s="113">
        <v>20</v>
      </c>
      <c r="O133" s="113">
        <v>30</v>
      </c>
      <c r="P133" s="113">
        <v>30</v>
      </c>
      <c r="Q133" s="113">
        <v>30</v>
      </c>
      <c r="R133" s="113">
        <v>20</v>
      </c>
      <c r="S133" s="113">
        <v>20</v>
      </c>
      <c r="T133" s="113">
        <v>10</v>
      </c>
      <c r="U133" s="113">
        <v>20</v>
      </c>
      <c r="V133" s="114">
        <v>10</v>
      </c>
      <c r="W133" s="51" t="s">
        <v>68</v>
      </c>
      <c r="X133" s="106">
        <v>40</v>
      </c>
      <c r="Y133" s="107">
        <f t="shared" si="9"/>
        <v>40</v>
      </c>
      <c r="Z133" s="86">
        <f t="shared" si="15"/>
        <v>300</v>
      </c>
      <c r="AA133" s="86">
        <f t="shared" si="11"/>
        <v>40</v>
      </c>
      <c r="AB133" s="97">
        <f t="shared" si="12"/>
        <v>380</v>
      </c>
      <c r="AC133" s="55" t="str">
        <f t="shared" si="13"/>
        <v>NEUBERGER JEREMY</v>
      </c>
    </row>
    <row r="134" spans="2:29" s="3" customFormat="1" ht="14" x14ac:dyDescent="0.2">
      <c r="B134" s="55" t="s">
        <v>114</v>
      </c>
      <c r="C134" s="55" t="s">
        <v>41</v>
      </c>
      <c r="D134" s="67" t="str">
        <f t="shared" si="14"/>
        <v>J14H</v>
      </c>
      <c r="E134" s="53" t="s">
        <v>21</v>
      </c>
      <c r="F134" s="54">
        <v>38819</v>
      </c>
      <c r="G134" s="76">
        <v>40</v>
      </c>
      <c r="H134" s="76">
        <v>30</v>
      </c>
      <c r="I134" s="113">
        <v>20</v>
      </c>
      <c r="J134" s="113">
        <v>30</v>
      </c>
      <c r="K134" s="113">
        <v>30</v>
      </c>
      <c r="L134" s="113">
        <v>30</v>
      </c>
      <c r="M134" s="113">
        <v>30</v>
      </c>
      <c r="N134" s="113">
        <v>30</v>
      </c>
      <c r="O134" s="113">
        <v>30</v>
      </c>
      <c r="P134" s="113">
        <v>30</v>
      </c>
      <c r="Q134" s="113">
        <v>30</v>
      </c>
      <c r="R134" s="113">
        <v>30</v>
      </c>
      <c r="S134" s="113">
        <v>30</v>
      </c>
      <c r="T134" s="113">
        <v>30</v>
      </c>
      <c r="U134" s="113">
        <v>30</v>
      </c>
      <c r="V134" s="114">
        <v>10</v>
      </c>
      <c r="W134" s="51" t="s">
        <v>68</v>
      </c>
      <c r="X134" s="106">
        <v>62</v>
      </c>
      <c r="Y134" s="107">
        <f t="shared" si="9"/>
        <v>40</v>
      </c>
      <c r="Z134" s="86">
        <f t="shared" si="15"/>
        <v>420</v>
      </c>
      <c r="AA134" s="86">
        <f t="shared" si="11"/>
        <v>62</v>
      </c>
      <c r="AB134" s="97">
        <f t="shared" si="12"/>
        <v>522</v>
      </c>
      <c r="AC134" s="55" t="str">
        <f t="shared" si="13"/>
        <v>BASSIBEY LOUIS</v>
      </c>
    </row>
    <row r="135" spans="2:29" s="3" customFormat="1" ht="14" x14ac:dyDescent="0.2">
      <c r="B135" s="55" t="s">
        <v>129</v>
      </c>
      <c r="C135" s="55" t="s">
        <v>41</v>
      </c>
      <c r="D135" s="67" t="str">
        <f t="shared" si="14"/>
        <v>J14H</v>
      </c>
      <c r="E135" s="68" t="s">
        <v>21</v>
      </c>
      <c r="F135" s="54">
        <v>38899</v>
      </c>
      <c r="G135" s="76">
        <v>40</v>
      </c>
      <c r="H135" s="76">
        <v>30</v>
      </c>
      <c r="I135" s="113">
        <v>10</v>
      </c>
      <c r="J135" s="113">
        <v>10</v>
      </c>
      <c r="K135" s="113">
        <v>10</v>
      </c>
      <c r="L135" s="113">
        <v>10</v>
      </c>
      <c r="M135" s="113">
        <v>10</v>
      </c>
      <c r="N135" s="113">
        <v>20</v>
      </c>
      <c r="O135" s="113">
        <v>20</v>
      </c>
      <c r="P135" s="113">
        <v>30</v>
      </c>
      <c r="Q135" s="113">
        <v>30</v>
      </c>
      <c r="R135" s="113">
        <v>20</v>
      </c>
      <c r="S135" s="113">
        <v>20</v>
      </c>
      <c r="T135" s="113">
        <v>20</v>
      </c>
      <c r="U135" s="113">
        <v>20</v>
      </c>
      <c r="V135" s="114">
        <v>10</v>
      </c>
      <c r="W135" s="51" t="s">
        <v>68</v>
      </c>
      <c r="X135" s="106">
        <v>36</v>
      </c>
      <c r="Y135" s="107">
        <f t="shared" si="9"/>
        <v>40</v>
      </c>
      <c r="Z135" s="86">
        <f t="shared" si="15"/>
        <v>270</v>
      </c>
      <c r="AA135" s="86">
        <f t="shared" si="11"/>
        <v>36</v>
      </c>
      <c r="AB135" s="97">
        <f t="shared" si="12"/>
        <v>346</v>
      </c>
      <c r="AC135" s="55" t="str">
        <f t="shared" si="13"/>
        <v>SARAZIN AURELIEN</v>
      </c>
    </row>
    <row r="136" spans="2:29" s="3" customFormat="1" ht="14" x14ac:dyDescent="0.2">
      <c r="B136" s="55" t="s">
        <v>141</v>
      </c>
      <c r="C136" s="55" t="s">
        <v>36</v>
      </c>
      <c r="D136" s="67" t="str">
        <f t="shared" si="14"/>
        <v>J14H</v>
      </c>
      <c r="E136" s="53" t="s">
        <v>21</v>
      </c>
      <c r="F136" s="54">
        <v>38840</v>
      </c>
      <c r="G136" s="76">
        <v>40</v>
      </c>
      <c r="H136" s="76">
        <v>30</v>
      </c>
      <c r="I136" s="113">
        <v>10</v>
      </c>
      <c r="J136" s="113">
        <v>30</v>
      </c>
      <c r="K136" s="113">
        <v>20</v>
      </c>
      <c r="L136" s="113">
        <v>30</v>
      </c>
      <c r="M136" s="113">
        <v>30</v>
      </c>
      <c r="N136" s="113">
        <v>30</v>
      </c>
      <c r="O136" s="113">
        <v>30</v>
      </c>
      <c r="P136" s="113">
        <v>30</v>
      </c>
      <c r="Q136" s="113">
        <v>30</v>
      </c>
      <c r="R136" s="113">
        <v>20</v>
      </c>
      <c r="S136" s="113">
        <v>10</v>
      </c>
      <c r="T136" s="113">
        <v>10</v>
      </c>
      <c r="U136" s="113">
        <v>20</v>
      </c>
      <c r="V136" s="114">
        <v>10</v>
      </c>
      <c r="W136" s="51" t="s">
        <v>68</v>
      </c>
      <c r="X136" s="106">
        <v>58</v>
      </c>
      <c r="Y136" s="107">
        <f t="shared" si="9"/>
        <v>40</v>
      </c>
      <c r="Z136" s="86">
        <f t="shared" si="15"/>
        <v>340</v>
      </c>
      <c r="AA136" s="86">
        <f t="shared" si="11"/>
        <v>58</v>
      </c>
      <c r="AB136" s="97">
        <f t="shared" si="12"/>
        <v>438</v>
      </c>
      <c r="AC136" s="55" t="str">
        <f t="shared" si="13"/>
        <v>BRIEC ETHAN</v>
      </c>
    </row>
    <row r="137" spans="2:29" s="3" customFormat="1" ht="14" x14ac:dyDescent="0.2">
      <c r="B137" s="55" t="s">
        <v>142</v>
      </c>
      <c r="C137" s="55" t="s">
        <v>36</v>
      </c>
      <c r="D137" s="67" t="str">
        <f t="shared" si="14"/>
        <v>J14H</v>
      </c>
      <c r="E137" s="68" t="s">
        <v>21</v>
      </c>
      <c r="F137" s="54">
        <v>38935</v>
      </c>
      <c r="G137" s="76">
        <v>40</v>
      </c>
      <c r="H137" s="76">
        <v>30</v>
      </c>
      <c r="I137" s="113">
        <v>10</v>
      </c>
      <c r="J137" s="113">
        <v>30</v>
      </c>
      <c r="K137" s="113">
        <v>30</v>
      </c>
      <c r="L137" s="113">
        <v>30</v>
      </c>
      <c r="M137" s="113">
        <v>30</v>
      </c>
      <c r="N137" s="113">
        <v>30</v>
      </c>
      <c r="O137" s="113">
        <v>30</v>
      </c>
      <c r="P137" s="113">
        <v>30</v>
      </c>
      <c r="Q137" s="113">
        <v>30</v>
      </c>
      <c r="R137" s="113">
        <v>30</v>
      </c>
      <c r="S137" s="113">
        <v>20</v>
      </c>
      <c r="T137" s="113">
        <v>10</v>
      </c>
      <c r="U137" s="113">
        <v>30</v>
      </c>
      <c r="V137" s="114">
        <v>10</v>
      </c>
      <c r="W137" s="51" t="s">
        <v>68</v>
      </c>
      <c r="X137" s="106">
        <v>34</v>
      </c>
      <c r="Y137" s="107">
        <f t="shared" si="9"/>
        <v>40</v>
      </c>
      <c r="Z137" s="86">
        <f t="shared" si="15"/>
        <v>380</v>
      </c>
      <c r="AA137" s="86">
        <f t="shared" si="11"/>
        <v>34</v>
      </c>
      <c r="AB137" s="97">
        <f t="shared" si="12"/>
        <v>454</v>
      </c>
      <c r="AC137" s="55" t="str">
        <f t="shared" si="13"/>
        <v>LASSALLE ANDONI</v>
      </c>
    </row>
    <row r="138" spans="2:29" s="3" customFormat="1" ht="14" x14ac:dyDescent="0.2">
      <c r="B138" s="55" t="s">
        <v>143</v>
      </c>
      <c r="C138" s="55" t="s">
        <v>36</v>
      </c>
      <c r="D138" s="67" t="str">
        <f t="shared" si="14"/>
        <v>J14H</v>
      </c>
      <c r="E138" s="53" t="s">
        <v>21</v>
      </c>
      <c r="F138" s="54">
        <v>38743</v>
      </c>
      <c r="G138" s="76">
        <v>40</v>
      </c>
      <c r="H138" s="76">
        <v>30</v>
      </c>
      <c r="I138" s="113">
        <v>10</v>
      </c>
      <c r="J138" s="113">
        <v>30</v>
      </c>
      <c r="K138" s="113">
        <v>30</v>
      </c>
      <c r="L138" s="113">
        <v>30</v>
      </c>
      <c r="M138" s="113">
        <v>30</v>
      </c>
      <c r="N138" s="113">
        <v>30</v>
      </c>
      <c r="O138" s="113">
        <v>30</v>
      </c>
      <c r="P138" s="113">
        <v>30</v>
      </c>
      <c r="Q138" s="113">
        <v>30</v>
      </c>
      <c r="R138" s="113">
        <v>30</v>
      </c>
      <c r="S138" s="113">
        <v>20</v>
      </c>
      <c r="T138" s="113">
        <v>30</v>
      </c>
      <c r="U138" s="113">
        <v>30</v>
      </c>
      <c r="V138" s="114">
        <v>10</v>
      </c>
      <c r="W138" s="51" t="s">
        <v>68</v>
      </c>
      <c r="X138" s="106">
        <v>66</v>
      </c>
      <c r="Y138" s="107">
        <f t="shared" si="9"/>
        <v>40</v>
      </c>
      <c r="Z138" s="86">
        <f t="shared" si="15"/>
        <v>400</v>
      </c>
      <c r="AA138" s="86">
        <f t="shared" si="11"/>
        <v>66</v>
      </c>
      <c r="AB138" s="97">
        <f t="shared" si="12"/>
        <v>506</v>
      </c>
      <c r="AC138" s="55" t="str">
        <f t="shared" si="13"/>
        <v>FERET SACHA</v>
      </c>
    </row>
    <row r="139" spans="2:29" s="3" customFormat="1" ht="14" x14ac:dyDescent="0.2">
      <c r="B139" s="70" t="s">
        <v>144</v>
      </c>
      <c r="C139" s="70" t="s">
        <v>36</v>
      </c>
      <c r="D139" s="67" t="str">
        <f t="shared" si="14"/>
        <v>J14H</v>
      </c>
      <c r="E139" s="68" t="s">
        <v>21</v>
      </c>
      <c r="F139" s="69">
        <v>38915</v>
      </c>
      <c r="G139" s="77"/>
      <c r="H139" s="77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6"/>
      <c r="W139" s="51"/>
      <c r="X139" s="108"/>
      <c r="Y139" s="107" t="str">
        <f t="shared" si="9"/>
        <v/>
      </c>
      <c r="Z139" s="86">
        <f t="shared" si="15"/>
        <v>0</v>
      </c>
      <c r="AA139" s="86" t="str">
        <f t="shared" si="11"/>
        <v/>
      </c>
      <c r="AB139" s="97" t="s">
        <v>204</v>
      </c>
      <c r="AC139" s="55" t="str">
        <f t="shared" si="13"/>
        <v>VERMIS LUCAS</v>
      </c>
    </row>
    <row r="140" spans="2:29" s="3" customFormat="1" ht="14" x14ac:dyDescent="0.2">
      <c r="B140" s="55" t="s">
        <v>145</v>
      </c>
      <c r="C140" s="55" t="s">
        <v>36</v>
      </c>
      <c r="D140" s="67" t="str">
        <f t="shared" ref="D140:D145" si="16">IF(B140&lt;&gt;"","J"&amp;(($F$11)-(YEAR(F140)))&amp;E140,"")</f>
        <v>J14H</v>
      </c>
      <c r="E140" s="53" t="s">
        <v>21</v>
      </c>
      <c r="F140" s="54">
        <v>39046</v>
      </c>
      <c r="G140" s="76">
        <v>40</v>
      </c>
      <c r="H140" s="76">
        <v>30</v>
      </c>
      <c r="I140" s="113">
        <v>10</v>
      </c>
      <c r="J140" s="113">
        <v>10</v>
      </c>
      <c r="K140" s="113">
        <v>10</v>
      </c>
      <c r="L140" s="113">
        <v>30</v>
      </c>
      <c r="M140" s="113">
        <v>20</v>
      </c>
      <c r="N140" s="113">
        <v>30</v>
      </c>
      <c r="O140" s="113">
        <v>30</v>
      </c>
      <c r="P140" s="113">
        <v>30</v>
      </c>
      <c r="Q140" s="113">
        <v>20</v>
      </c>
      <c r="R140" s="113">
        <v>20</v>
      </c>
      <c r="S140" s="113">
        <v>10</v>
      </c>
      <c r="T140" s="113">
        <v>30</v>
      </c>
      <c r="U140" s="113">
        <v>20</v>
      </c>
      <c r="V140" s="114">
        <v>10</v>
      </c>
      <c r="W140" s="51" t="s">
        <v>68</v>
      </c>
      <c r="X140" s="106">
        <v>27</v>
      </c>
      <c r="Y140" s="107">
        <f t="shared" ref="Y140:Y203" si="17">IF(G140&gt;0,G140,"")</f>
        <v>40</v>
      </c>
      <c r="Z140" s="86">
        <f t="shared" ref="Z140:Z171" si="18">SUM(H140:V140)</f>
        <v>310</v>
      </c>
      <c r="AA140" s="86">
        <f t="shared" ref="AA140:AA203" si="19">IF(W140="Ergo",X140/2,IF(W140="Course + Ergo",X140,""))</f>
        <v>27</v>
      </c>
      <c r="AB140" s="97">
        <f t="shared" ref="AB140:AB203" si="20">SUM(Y140:AA140)</f>
        <v>377</v>
      </c>
      <c r="AC140" s="55" t="str">
        <f t="shared" si="13"/>
        <v>MONTABORD NOLANN</v>
      </c>
    </row>
    <row r="141" spans="2:29" s="3" customFormat="1" ht="14" x14ac:dyDescent="0.2">
      <c r="B141" s="55" t="s">
        <v>146</v>
      </c>
      <c r="C141" s="55" t="s">
        <v>36</v>
      </c>
      <c r="D141" s="67" t="str">
        <f t="shared" si="16"/>
        <v>J14H</v>
      </c>
      <c r="E141" s="53" t="s">
        <v>21</v>
      </c>
      <c r="F141" s="54">
        <v>38914</v>
      </c>
      <c r="G141" s="76">
        <v>40</v>
      </c>
      <c r="H141" s="76">
        <v>30</v>
      </c>
      <c r="I141" s="113">
        <v>20</v>
      </c>
      <c r="J141" s="113">
        <v>30</v>
      </c>
      <c r="K141" s="113">
        <v>30</v>
      </c>
      <c r="L141" s="113">
        <v>30</v>
      </c>
      <c r="M141" s="113">
        <v>30</v>
      </c>
      <c r="N141" s="113">
        <v>30</v>
      </c>
      <c r="O141" s="113">
        <v>30</v>
      </c>
      <c r="P141" s="113">
        <v>30</v>
      </c>
      <c r="Q141" s="113">
        <v>30</v>
      </c>
      <c r="R141" s="113">
        <v>30</v>
      </c>
      <c r="S141" s="113">
        <v>10</v>
      </c>
      <c r="T141" s="113">
        <v>30</v>
      </c>
      <c r="U141" s="113">
        <v>20</v>
      </c>
      <c r="V141" s="114">
        <v>10</v>
      </c>
      <c r="W141" s="51" t="s">
        <v>68</v>
      </c>
      <c r="X141" s="106">
        <v>51</v>
      </c>
      <c r="Y141" s="107">
        <f t="shared" si="17"/>
        <v>40</v>
      </c>
      <c r="Z141" s="86">
        <f t="shared" si="18"/>
        <v>390</v>
      </c>
      <c r="AA141" s="86">
        <f t="shared" si="19"/>
        <v>51</v>
      </c>
      <c r="AB141" s="97">
        <f t="shared" si="20"/>
        <v>481</v>
      </c>
      <c r="AC141" s="55" t="str">
        <f t="shared" ref="AC141:AC204" si="21">IF(B141&lt;&gt;"",B141,"")</f>
        <v>LAURENT NATHAN</v>
      </c>
    </row>
    <row r="142" spans="2:29" s="3" customFormat="1" ht="14" x14ac:dyDescent="0.2">
      <c r="B142" s="55" t="s">
        <v>147</v>
      </c>
      <c r="C142" s="55" t="s">
        <v>36</v>
      </c>
      <c r="D142" s="67" t="str">
        <f t="shared" si="16"/>
        <v>J14H</v>
      </c>
      <c r="E142" s="68" t="s">
        <v>21</v>
      </c>
      <c r="F142" s="54">
        <v>38780</v>
      </c>
      <c r="G142" s="76">
        <v>40</v>
      </c>
      <c r="H142" s="76">
        <v>30</v>
      </c>
      <c r="I142" s="113">
        <v>10</v>
      </c>
      <c r="J142" s="113">
        <v>30</v>
      </c>
      <c r="K142" s="113">
        <v>30</v>
      </c>
      <c r="L142" s="113">
        <v>30</v>
      </c>
      <c r="M142" s="113">
        <v>30</v>
      </c>
      <c r="N142" s="113">
        <v>30</v>
      </c>
      <c r="O142" s="113">
        <v>30</v>
      </c>
      <c r="P142" s="113">
        <v>30</v>
      </c>
      <c r="Q142" s="113">
        <v>30</v>
      </c>
      <c r="R142" s="113">
        <v>30</v>
      </c>
      <c r="S142" s="113">
        <v>20</v>
      </c>
      <c r="T142" s="113">
        <v>30</v>
      </c>
      <c r="U142" s="113">
        <v>10</v>
      </c>
      <c r="V142" s="114">
        <v>10</v>
      </c>
      <c r="W142" s="51" t="s">
        <v>68</v>
      </c>
      <c r="X142" s="106">
        <v>61</v>
      </c>
      <c r="Y142" s="107">
        <f t="shared" si="17"/>
        <v>40</v>
      </c>
      <c r="Z142" s="86">
        <f t="shared" si="18"/>
        <v>380</v>
      </c>
      <c r="AA142" s="86">
        <f t="shared" si="19"/>
        <v>61</v>
      </c>
      <c r="AB142" s="97">
        <f t="shared" si="20"/>
        <v>481</v>
      </c>
      <c r="AC142" s="55" t="str">
        <f t="shared" si="21"/>
        <v>MICHAUD TITOUAN</v>
      </c>
    </row>
    <row r="143" spans="2:29" s="3" customFormat="1" ht="14" x14ac:dyDescent="0.2">
      <c r="B143" s="55" t="s">
        <v>148</v>
      </c>
      <c r="C143" s="55" t="s">
        <v>36</v>
      </c>
      <c r="D143" s="67" t="str">
        <f t="shared" si="16"/>
        <v>J14H</v>
      </c>
      <c r="E143" s="68" t="s">
        <v>21</v>
      </c>
      <c r="F143" s="54">
        <v>38993</v>
      </c>
      <c r="G143" s="76">
        <v>40</v>
      </c>
      <c r="H143" s="76">
        <v>30</v>
      </c>
      <c r="I143" s="113">
        <v>10</v>
      </c>
      <c r="J143" s="113">
        <v>30</v>
      </c>
      <c r="K143" s="113">
        <v>30</v>
      </c>
      <c r="L143" s="113">
        <v>30</v>
      </c>
      <c r="M143" s="113">
        <v>30</v>
      </c>
      <c r="N143" s="113">
        <v>30</v>
      </c>
      <c r="O143" s="113">
        <v>30</v>
      </c>
      <c r="P143" s="113">
        <v>30</v>
      </c>
      <c r="Q143" s="113">
        <v>30</v>
      </c>
      <c r="R143" s="113">
        <v>20</v>
      </c>
      <c r="S143" s="113">
        <v>10</v>
      </c>
      <c r="T143" s="113">
        <v>30</v>
      </c>
      <c r="U143" s="113">
        <v>10</v>
      </c>
      <c r="V143" s="114">
        <v>10</v>
      </c>
      <c r="W143" s="51" t="s">
        <v>68</v>
      </c>
      <c r="X143" s="106">
        <v>41</v>
      </c>
      <c r="Y143" s="107">
        <f t="shared" si="17"/>
        <v>40</v>
      </c>
      <c r="Z143" s="86">
        <f t="shared" si="18"/>
        <v>360</v>
      </c>
      <c r="AA143" s="86">
        <f t="shared" si="19"/>
        <v>41</v>
      </c>
      <c r="AB143" s="97">
        <f t="shared" si="20"/>
        <v>441</v>
      </c>
      <c r="AC143" s="55" t="str">
        <f t="shared" si="21"/>
        <v>GUARNERI ENZO</v>
      </c>
    </row>
    <row r="144" spans="2:29" s="3" customFormat="1" ht="14" x14ac:dyDescent="0.2">
      <c r="B144" s="70" t="s">
        <v>149</v>
      </c>
      <c r="C144" s="70" t="s">
        <v>36</v>
      </c>
      <c r="D144" s="67" t="str">
        <f t="shared" si="16"/>
        <v>J14H</v>
      </c>
      <c r="E144" s="68" t="s">
        <v>21</v>
      </c>
      <c r="F144" s="69">
        <v>39080</v>
      </c>
      <c r="G144" s="78"/>
      <c r="H144" s="78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8"/>
      <c r="W144" s="51"/>
      <c r="X144" s="106"/>
      <c r="Y144" s="107" t="str">
        <f t="shared" si="17"/>
        <v/>
      </c>
      <c r="Z144" s="86">
        <f t="shared" si="18"/>
        <v>0</v>
      </c>
      <c r="AA144" s="86" t="str">
        <f t="shared" si="19"/>
        <v/>
      </c>
      <c r="AB144" s="97" t="s">
        <v>204</v>
      </c>
      <c r="AC144" s="55" t="str">
        <f t="shared" si="21"/>
        <v>KIREMIDJIAN-MERIDA MATIS</v>
      </c>
    </row>
    <row r="145" spans="2:29" s="3" customFormat="1" ht="14" x14ac:dyDescent="0.2">
      <c r="B145" s="55" t="s">
        <v>189</v>
      </c>
      <c r="C145" s="55" t="s">
        <v>36</v>
      </c>
      <c r="D145" s="67" t="str">
        <f t="shared" si="16"/>
        <v>J12F</v>
      </c>
      <c r="E145" s="53" t="s">
        <v>19</v>
      </c>
      <c r="F145" s="54">
        <v>39479</v>
      </c>
      <c r="G145" s="76">
        <v>40</v>
      </c>
      <c r="H145" s="76">
        <v>10</v>
      </c>
      <c r="I145" s="113">
        <v>0</v>
      </c>
      <c r="J145" s="113">
        <v>10</v>
      </c>
      <c r="K145" s="113">
        <v>10</v>
      </c>
      <c r="L145" s="113">
        <v>10</v>
      </c>
      <c r="M145" s="113">
        <v>10</v>
      </c>
      <c r="N145" s="113">
        <v>10</v>
      </c>
      <c r="O145" s="113">
        <v>10</v>
      </c>
      <c r="P145" s="113">
        <v>10</v>
      </c>
      <c r="Q145" s="113">
        <v>20</v>
      </c>
      <c r="R145" s="113">
        <v>10</v>
      </c>
      <c r="S145" s="113">
        <v>10</v>
      </c>
      <c r="T145" s="113">
        <v>10</v>
      </c>
      <c r="U145" s="113">
        <v>10</v>
      </c>
      <c r="V145" s="114">
        <v>10</v>
      </c>
      <c r="W145" s="51" t="s">
        <v>68</v>
      </c>
      <c r="X145" s="106">
        <v>8</v>
      </c>
      <c r="Y145" s="107">
        <f t="shared" si="17"/>
        <v>40</v>
      </c>
      <c r="Z145" s="86">
        <f t="shared" si="18"/>
        <v>150</v>
      </c>
      <c r="AA145" s="86">
        <f t="shared" si="19"/>
        <v>8</v>
      </c>
      <c r="AB145" s="97">
        <f t="shared" si="20"/>
        <v>198</v>
      </c>
      <c r="AC145" s="55" t="str">
        <f t="shared" si="21"/>
        <v>LUCOT BERENICE</v>
      </c>
    </row>
    <row r="146" spans="2:29" s="3" customFormat="1" ht="14" x14ac:dyDescent="0.2">
      <c r="B146" s="55" t="s">
        <v>191</v>
      </c>
      <c r="C146" s="55" t="s">
        <v>187</v>
      </c>
      <c r="D146" s="67" t="s">
        <v>190</v>
      </c>
      <c r="E146" s="53" t="s">
        <v>19</v>
      </c>
      <c r="F146" s="54">
        <v>40390</v>
      </c>
      <c r="G146" s="76">
        <v>40</v>
      </c>
      <c r="H146" s="76">
        <v>20</v>
      </c>
      <c r="I146" s="113">
        <v>10</v>
      </c>
      <c r="J146" s="113">
        <v>10</v>
      </c>
      <c r="K146" s="113">
        <v>0</v>
      </c>
      <c r="L146" s="113">
        <v>10</v>
      </c>
      <c r="M146" s="113">
        <v>10</v>
      </c>
      <c r="N146" s="113">
        <v>10</v>
      </c>
      <c r="O146" s="113">
        <v>20</v>
      </c>
      <c r="P146" s="113">
        <v>10</v>
      </c>
      <c r="Q146" s="113">
        <v>20</v>
      </c>
      <c r="R146" s="113">
        <v>10</v>
      </c>
      <c r="S146" s="113">
        <v>10</v>
      </c>
      <c r="T146" s="113">
        <v>10</v>
      </c>
      <c r="U146" s="113">
        <v>10</v>
      </c>
      <c r="V146" s="114">
        <v>10</v>
      </c>
      <c r="W146" s="51" t="s">
        <v>68</v>
      </c>
      <c r="X146" s="106">
        <v>5</v>
      </c>
      <c r="Y146" s="107">
        <f t="shared" si="17"/>
        <v>40</v>
      </c>
      <c r="Z146" s="86">
        <f t="shared" si="18"/>
        <v>170</v>
      </c>
      <c r="AA146" s="86">
        <f t="shared" si="19"/>
        <v>5</v>
      </c>
      <c r="AB146" s="97">
        <f t="shared" si="20"/>
        <v>215</v>
      </c>
      <c r="AC146" s="55" t="str">
        <f t="shared" si="21"/>
        <v>CUGNET LYSA</v>
      </c>
    </row>
    <row r="147" spans="2:29" s="3" customFormat="1" ht="14" x14ac:dyDescent="0.2">
      <c r="B147" s="55" t="s">
        <v>192</v>
      </c>
      <c r="C147" s="55" t="s">
        <v>36</v>
      </c>
      <c r="D147" s="67" t="str">
        <f t="shared" ref="D147:D178" si="22">IF(B147&lt;&gt;"","J"&amp;(($F$11)-(YEAR(F147)))&amp;E147,"")</f>
        <v>J11F</v>
      </c>
      <c r="E147" s="53" t="s">
        <v>19</v>
      </c>
      <c r="F147" s="54">
        <v>39834</v>
      </c>
      <c r="G147" s="76">
        <v>40</v>
      </c>
      <c r="H147" s="76">
        <v>10</v>
      </c>
      <c r="I147" s="113">
        <v>10</v>
      </c>
      <c r="J147" s="113">
        <v>10</v>
      </c>
      <c r="K147" s="113">
        <v>0</v>
      </c>
      <c r="L147" s="113">
        <v>10</v>
      </c>
      <c r="M147" s="113">
        <v>10</v>
      </c>
      <c r="N147" s="113">
        <v>10</v>
      </c>
      <c r="O147" s="113">
        <v>10</v>
      </c>
      <c r="P147" s="113">
        <v>10</v>
      </c>
      <c r="Q147" s="113">
        <v>10</v>
      </c>
      <c r="R147" s="113">
        <v>10</v>
      </c>
      <c r="S147" s="113">
        <v>10</v>
      </c>
      <c r="T147" s="113">
        <v>0</v>
      </c>
      <c r="U147" s="113">
        <v>10</v>
      </c>
      <c r="V147" s="114">
        <v>10</v>
      </c>
      <c r="W147" s="51" t="s">
        <v>68</v>
      </c>
      <c r="X147" s="106">
        <v>0</v>
      </c>
      <c r="Y147" s="107">
        <f t="shared" si="17"/>
        <v>40</v>
      </c>
      <c r="Z147" s="86">
        <f t="shared" si="18"/>
        <v>130</v>
      </c>
      <c r="AA147" s="86">
        <f t="shared" si="19"/>
        <v>0</v>
      </c>
      <c r="AB147" s="97">
        <f t="shared" si="20"/>
        <v>170</v>
      </c>
      <c r="AC147" s="55" t="str">
        <f t="shared" si="21"/>
        <v>LASSAGA ELAIA</v>
      </c>
    </row>
    <row r="148" spans="2:29" s="3" customFormat="1" ht="14" x14ac:dyDescent="0.2">
      <c r="B148" s="55" t="s">
        <v>193</v>
      </c>
      <c r="C148" s="55" t="s">
        <v>36</v>
      </c>
      <c r="D148" s="67" t="str">
        <f t="shared" si="22"/>
        <v>J10F</v>
      </c>
      <c r="E148" s="53" t="s">
        <v>19</v>
      </c>
      <c r="F148" s="54">
        <v>40411</v>
      </c>
      <c r="G148" s="76">
        <v>40</v>
      </c>
      <c r="H148" s="76">
        <v>10</v>
      </c>
      <c r="I148" s="113">
        <v>0</v>
      </c>
      <c r="J148" s="113">
        <v>10</v>
      </c>
      <c r="K148" s="113">
        <v>10</v>
      </c>
      <c r="L148" s="113">
        <v>10</v>
      </c>
      <c r="M148" s="113">
        <v>10</v>
      </c>
      <c r="N148" s="113">
        <v>10</v>
      </c>
      <c r="O148" s="113">
        <v>10</v>
      </c>
      <c r="P148" s="113">
        <v>10</v>
      </c>
      <c r="Q148" s="113">
        <v>10</v>
      </c>
      <c r="R148" s="113">
        <v>10</v>
      </c>
      <c r="S148" s="113">
        <v>10</v>
      </c>
      <c r="T148" s="113">
        <v>10</v>
      </c>
      <c r="U148" s="113">
        <v>10</v>
      </c>
      <c r="V148" s="114">
        <v>0</v>
      </c>
      <c r="W148" s="51" t="s">
        <v>68</v>
      </c>
      <c r="X148" s="106">
        <v>27</v>
      </c>
      <c r="Y148" s="107">
        <f t="shared" si="17"/>
        <v>40</v>
      </c>
      <c r="Z148" s="86">
        <f t="shared" si="18"/>
        <v>130</v>
      </c>
      <c r="AA148" s="86">
        <f t="shared" si="19"/>
        <v>27</v>
      </c>
      <c r="AB148" s="97">
        <f t="shared" si="20"/>
        <v>197</v>
      </c>
      <c r="AC148" s="55" t="str">
        <f t="shared" si="21"/>
        <v>DUPUY JEANNE</v>
      </c>
    </row>
    <row r="149" spans="2:29" s="3" customFormat="1" ht="14" x14ac:dyDescent="0.2">
      <c r="B149" s="55" t="s">
        <v>194</v>
      </c>
      <c r="C149" s="55" t="s">
        <v>36</v>
      </c>
      <c r="D149" s="67" t="str">
        <f t="shared" si="22"/>
        <v>J14H</v>
      </c>
      <c r="E149" s="53" t="s">
        <v>21</v>
      </c>
      <c r="F149" s="54">
        <v>39035</v>
      </c>
      <c r="G149" s="76">
        <v>40</v>
      </c>
      <c r="H149" s="76">
        <v>20</v>
      </c>
      <c r="I149" s="113">
        <v>10</v>
      </c>
      <c r="J149" s="113">
        <v>30</v>
      </c>
      <c r="K149" s="113">
        <v>20</v>
      </c>
      <c r="L149" s="113">
        <v>20</v>
      </c>
      <c r="M149" s="113">
        <v>20</v>
      </c>
      <c r="N149" s="113">
        <v>30</v>
      </c>
      <c r="O149" s="113">
        <v>20</v>
      </c>
      <c r="P149" s="113">
        <v>30</v>
      </c>
      <c r="Q149" s="113">
        <v>30</v>
      </c>
      <c r="R149" s="113">
        <v>20</v>
      </c>
      <c r="S149" s="113">
        <v>10</v>
      </c>
      <c r="T149" s="113">
        <v>20</v>
      </c>
      <c r="U149" s="113">
        <v>20</v>
      </c>
      <c r="V149" s="114">
        <v>10</v>
      </c>
      <c r="W149" s="51" t="s">
        <v>68</v>
      </c>
      <c r="X149" s="106">
        <v>50</v>
      </c>
      <c r="Y149" s="107">
        <f t="shared" si="17"/>
        <v>40</v>
      </c>
      <c r="Z149" s="86">
        <f t="shared" si="18"/>
        <v>310</v>
      </c>
      <c r="AA149" s="86">
        <f t="shared" si="19"/>
        <v>50</v>
      </c>
      <c r="AB149" s="97">
        <f t="shared" si="20"/>
        <v>400</v>
      </c>
      <c r="AC149" s="55" t="str">
        <f t="shared" si="21"/>
        <v>CONSOLO MILO</v>
      </c>
    </row>
    <row r="150" spans="2:29" s="3" customFormat="1" ht="14" x14ac:dyDescent="0.2">
      <c r="B150" s="3" t="s">
        <v>195</v>
      </c>
      <c r="C150" s="55" t="s">
        <v>187</v>
      </c>
      <c r="D150" s="67" t="str">
        <f t="shared" si="22"/>
        <v>J11H</v>
      </c>
      <c r="E150" s="53" t="s">
        <v>21</v>
      </c>
      <c r="F150" s="54">
        <v>39814</v>
      </c>
      <c r="G150" s="76">
        <v>40</v>
      </c>
      <c r="H150" s="76">
        <v>20</v>
      </c>
      <c r="I150" s="113">
        <v>10</v>
      </c>
      <c r="J150" s="113">
        <v>20</v>
      </c>
      <c r="K150" s="113">
        <v>20</v>
      </c>
      <c r="L150" s="113">
        <v>20</v>
      </c>
      <c r="M150" s="113">
        <v>30</v>
      </c>
      <c r="N150" s="113">
        <v>30</v>
      </c>
      <c r="O150" s="113">
        <v>30</v>
      </c>
      <c r="P150" s="113">
        <v>30</v>
      </c>
      <c r="Q150" s="113">
        <v>20</v>
      </c>
      <c r="R150" s="113">
        <v>10</v>
      </c>
      <c r="S150" s="113">
        <v>10</v>
      </c>
      <c r="T150" s="113">
        <v>30</v>
      </c>
      <c r="U150" s="113">
        <v>20</v>
      </c>
      <c r="V150" s="114">
        <v>10</v>
      </c>
      <c r="W150" s="51" t="s">
        <v>68</v>
      </c>
      <c r="X150" s="106">
        <v>43</v>
      </c>
      <c r="Y150" s="107">
        <f t="shared" si="17"/>
        <v>40</v>
      </c>
      <c r="Z150" s="86">
        <f t="shared" si="18"/>
        <v>310</v>
      </c>
      <c r="AA150" s="86">
        <f t="shared" si="19"/>
        <v>43</v>
      </c>
      <c r="AB150" s="97">
        <f t="shared" si="20"/>
        <v>393</v>
      </c>
      <c r="AC150" s="55" t="str">
        <f t="shared" si="21"/>
        <v>DALL'ACQUA GUILLAUME</v>
      </c>
    </row>
    <row r="151" spans="2:29" s="3" customFormat="1" ht="14" x14ac:dyDescent="0.2">
      <c r="B151" s="55" t="s">
        <v>196</v>
      </c>
      <c r="C151" s="55" t="s">
        <v>187</v>
      </c>
      <c r="D151" s="67" t="str">
        <f t="shared" si="22"/>
        <v>J11H</v>
      </c>
      <c r="E151" s="53" t="s">
        <v>21</v>
      </c>
      <c r="F151" s="54">
        <v>39814</v>
      </c>
      <c r="G151" s="76">
        <v>40</v>
      </c>
      <c r="H151" s="76">
        <v>20</v>
      </c>
      <c r="I151" s="113">
        <v>0</v>
      </c>
      <c r="J151" s="113">
        <v>10</v>
      </c>
      <c r="K151" s="113">
        <v>20</v>
      </c>
      <c r="L151" s="113">
        <v>20</v>
      </c>
      <c r="M151" s="113">
        <v>20</v>
      </c>
      <c r="N151" s="113">
        <v>30</v>
      </c>
      <c r="O151" s="113">
        <v>30</v>
      </c>
      <c r="P151" s="113">
        <v>30</v>
      </c>
      <c r="Q151" s="113">
        <v>20</v>
      </c>
      <c r="R151" s="113">
        <v>20</v>
      </c>
      <c r="S151" s="113">
        <v>20</v>
      </c>
      <c r="T151" s="113">
        <v>10</v>
      </c>
      <c r="U151" s="113">
        <v>20</v>
      </c>
      <c r="V151" s="114">
        <v>10</v>
      </c>
      <c r="W151" s="51" t="s">
        <v>68</v>
      </c>
      <c r="X151" s="106">
        <v>25</v>
      </c>
      <c r="Y151" s="107">
        <f t="shared" si="17"/>
        <v>40</v>
      </c>
      <c r="Z151" s="86">
        <f t="shared" si="18"/>
        <v>280</v>
      </c>
      <c r="AA151" s="86">
        <f t="shared" si="19"/>
        <v>25</v>
      </c>
      <c r="AB151" s="97">
        <f t="shared" si="20"/>
        <v>345</v>
      </c>
      <c r="AC151" s="55" t="str">
        <f t="shared" si="21"/>
        <v>CARIA LOUSA TILLIO</v>
      </c>
    </row>
    <row r="152" spans="2:29" s="3" customFormat="1" ht="14" x14ac:dyDescent="0.2">
      <c r="B152" s="55" t="s">
        <v>197</v>
      </c>
      <c r="C152" s="55" t="s">
        <v>36</v>
      </c>
      <c r="D152" s="67" t="str">
        <f t="shared" si="22"/>
        <v>J11H</v>
      </c>
      <c r="E152" s="53" t="s">
        <v>21</v>
      </c>
      <c r="F152" s="54">
        <v>39814</v>
      </c>
      <c r="G152" s="76">
        <v>40</v>
      </c>
      <c r="H152" s="76">
        <v>10</v>
      </c>
      <c r="I152" s="113">
        <v>10</v>
      </c>
      <c r="J152" s="113">
        <v>10</v>
      </c>
      <c r="K152" s="113">
        <v>10</v>
      </c>
      <c r="L152" s="113">
        <v>10</v>
      </c>
      <c r="M152" s="113">
        <v>10</v>
      </c>
      <c r="N152" s="113">
        <v>10</v>
      </c>
      <c r="O152" s="113">
        <v>30</v>
      </c>
      <c r="P152" s="113">
        <v>30</v>
      </c>
      <c r="Q152" s="113">
        <v>30</v>
      </c>
      <c r="R152" s="113">
        <v>20</v>
      </c>
      <c r="S152" s="113">
        <v>10</v>
      </c>
      <c r="T152" s="113">
        <v>10</v>
      </c>
      <c r="U152" s="113">
        <v>30</v>
      </c>
      <c r="V152" s="114">
        <v>10</v>
      </c>
      <c r="W152" s="51" t="s">
        <v>68</v>
      </c>
      <c r="X152" s="106">
        <v>27</v>
      </c>
      <c r="Y152" s="107">
        <f t="shared" si="17"/>
        <v>40</v>
      </c>
      <c r="Z152" s="86">
        <f t="shared" si="18"/>
        <v>240</v>
      </c>
      <c r="AA152" s="86">
        <f t="shared" si="19"/>
        <v>27</v>
      </c>
      <c r="AB152" s="97">
        <f t="shared" si="20"/>
        <v>307</v>
      </c>
      <c r="AC152" s="55" t="str">
        <f t="shared" si="21"/>
        <v>DUPUY ANTONIN</v>
      </c>
    </row>
    <row r="153" spans="2:29" s="3" customFormat="1" ht="14" x14ac:dyDescent="0.2">
      <c r="B153" s="55" t="s">
        <v>198</v>
      </c>
      <c r="C153" s="55" t="s">
        <v>36</v>
      </c>
      <c r="D153" s="67" t="str">
        <f t="shared" si="22"/>
        <v>J11H</v>
      </c>
      <c r="E153" s="53" t="s">
        <v>21</v>
      </c>
      <c r="F153" s="54">
        <v>39814</v>
      </c>
      <c r="G153" s="76">
        <v>40</v>
      </c>
      <c r="H153" s="76">
        <v>10</v>
      </c>
      <c r="I153" s="113">
        <v>10</v>
      </c>
      <c r="J153" s="113">
        <v>10</v>
      </c>
      <c r="K153" s="113">
        <v>10</v>
      </c>
      <c r="L153" s="113">
        <v>10</v>
      </c>
      <c r="M153" s="113">
        <v>10</v>
      </c>
      <c r="N153" s="113">
        <v>10</v>
      </c>
      <c r="O153" s="113">
        <v>30</v>
      </c>
      <c r="P153" s="113">
        <v>30</v>
      </c>
      <c r="Q153" s="113">
        <v>30</v>
      </c>
      <c r="R153" s="113">
        <v>20</v>
      </c>
      <c r="S153" s="113">
        <v>10</v>
      </c>
      <c r="T153" s="113">
        <v>10</v>
      </c>
      <c r="U153" s="113">
        <v>30</v>
      </c>
      <c r="V153" s="114">
        <v>10</v>
      </c>
      <c r="W153" s="51" t="s">
        <v>68</v>
      </c>
      <c r="X153" s="106">
        <v>10</v>
      </c>
      <c r="Y153" s="107">
        <f t="shared" si="17"/>
        <v>40</v>
      </c>
      <c r="Z153" s="86">
        <f t="shared" si="18"/>
        <v>240</v>
      </c>
      <c r="AA153" s="86">
        <f t="shared" si="19"/>
        <v>10</v>
      </c>
      <c r="AB153" s="97">
        <f t="shared" si="20"/>
        <v>290</v>
      </c>
      <c r="AC153" s="55" t="str">
        <f t="shared" si="21"/>
        <v>WARTELLE MATHIAS</v>
      </c>
    </row>
    <row r="154" spans="2:29" s="3" customFormat="1" ht="14" x14ac:dyDescent="0.2">
      <c r="B154" s="55" t="s">
        <v>199</v>
      </c>
      <c r="C154" s="55" t="s">
        <v>36</v>
      </c>
      <c r="D154" s="67" t="str">
        <f t="shared" si="22"/>
        <v>J11H</v>
      </c>
      <c r="E154" s="53" t="s">
        <v>21</v>
      </c>
      <c r="F154" s="54">
        <v>39814</v>
      </c>
      <c r="G154" s="76">
        <v>40</v>
      </c>
      <c r="H154" s="76">
        <v>10</v>
      </c>
      <c r="I154" s="113">
        <v>10</v>
      </c>
      <c r="J154" s="113">
        <v>10</v>
      </c>
      <c r="K154" s="113">
        <v>10</v>
      </c>
      <c r="L154" s="113">
        <v>10</v>
      </c>
      <c r="M154" s="113">
        <v>10</v>
      </c>
      <c r="N154" s="113">
        <v>10</v>
      </c>
      <c r="O154" s="113">
        <v>10</v>
      </c>
      <c r="P154" s="113">
        <v>20</v>
      </c>
      <c r="Q154" s="113">
        <v>30</v>
      </c>
      <c r="R154" s="113">
        <v>20</v>
      </c>
      <c r="S154" s="113">
        <v>10</v>
      </c>
      <c r="T154" s="113">
        <v>10</v>
      </c>
      <c r="U154" s="113">
        <v>20</v>
      </c>
      <c r="V154" s="114">
        <v>10</v>
      </c>
      <c r="W154" s="51" t="s">
        <v>68</v>
      </c>
      <c r="X154" s="106">
        <v>28</v>
      </c>
      <c r="Y154" s="107">
        <f t="shared" si="17"/>
        <v>40</v>
      </c>
      <c r="Z154" s="86">
        <f t="shared" si="18"/>
        <v>200</v>
      </c>
      <c r="AA154" s="86">
        <f t="shared" si="19"/>
        <v>28</v>
      </c>
      <c r="AB154" s="97">
        <f t="shared" si="20"/>
        <v>268</v>
      </c>
      <c r="AC154" s="55" t="str">
        <f t="shared" si="21"/>
        <v>SAITTA ADAM</v>
      </c>
    </row>
    <row r="155" spans="2:29" s="3" customFormat="1" ht="14" x14ac:dyDescent="0.2">
      <c r="B155" s="55" t="s">
        <v>200</v>
      </c>
      <c r="C155" s="55" t="s">
        <v>36</v>
      </c>
      <c r="D155" s="67" t="str">
        <f t="shared" si="22"/>
        <v>J11H</v>
      </c>
      <c r="E155" s="53" t="s">
        <v>21</v>
      </c>
      <c r="F155" s="54">
        <v>39814</v>
      </c>
      <c r="G155" s="76">
        <v>40</v>
      </c>
      <c r="H155" s="76">
        <v>10</v>
      </c>
      <c r="I155" s="113">
        <v>10</v>
      </c>
      <c r="J155" s="113">
        <v>10</v>
      </c>
      <c r="K155" s="113">
        <v>10</v>
      </c>
      <c r="L155" s="113">
        <v>10</v>
      </c>
      <c r="M155" s="113">
        <v>10</v>
      </c>
      <c r="N155" s="113">
        <v>10</v>
      </c>
      <c r="O155" s="113">
        <v>20</v>
      </c>
      <c r="P155" s="113">
        <v>10</v>
      </c>
      <c r="Q155" s="113">
        <v>30</v>
      </c>
      <c r="R155" s="113">
        <v>10</v>
      </c>
      <c r="S155" s="113">
        <v>10</v>
      </c>
      <c r="T155" s="113">
        <v>20</v>
      </c>
      <c r="U155" s="113">
        <v>20</v>
      </c>
      <c r="V155" s="114">
        <v>10</v>
      </c>
      <c r="W155" s="51" t="s">
        <v>68</v>
      </c>
      <c r="X155" s="106">
        <v>12</v>
      </c>
      <c r="Y155" s="107">
        <f t="shared" si="17"/>
        <v>40</v>
      </c>
      <c r="Z155" s="86">
        <f t="shared" si="18"/>
        <v>200</v>
      </c>
      <c r="AA155" s="86">
        <f t="shared" si="19"/>
        <v>12</v>
      </c>
      <c r="AB155" s="97">
        <f t="shared" si="20"/>
        <v>252</v>
      </c>
      <c r="AC155" s="55" t="str">
        <f t="shared" si="21"/>
        <v>DOS REIES KENZO</v>
      </c>
    </row>
    <row r="156" spans="2:29" s="3" customFormat="1" ht="14" x14ac:dyDescent="0.2">
      <c r="B156" s="55" t="s">
        <v>201</v>
      </c>
      <c r="C156" s="55" t="s">
        <v>36</v>
      </c>
      <c r="D156" s="67" t="str">
        <f t="shared" si="22"/>
        <v>J14H</v>
      </c>
      <c r="E156" s="53" t="s">
        <v>21</v>
      </c>
      <c r="F156" s="54">
        <v>38718</v>
      </c>
      <c r="G156" s="76">
        <v>40</v>
      </c>
      <c r="H156" s="76">
        <v>20</v>
      </c>
      <c r="I156" s="113">
        <v>0</v>
      </c>
      <c r="J156" s="113">
        <v>10</v>
      </c>
      <c r="K156" s="113">
        <v>10</v>
      </c>
      <c r="L156" s="113">
        <v>20</v>
      </c>
      <c r="M156" s="113">
        <v>20</v>
      </c>
      <c r="N156" s="113">
        <v>20</v>
      </c>
      <c r="O156" s="113">
        <v>10</v>
      </c>
      <c r="P156" s="113">
        <v>30</v>
      </c>
      <c r="Q156" s="113">
        <v>30</v>
      </c>
      <c r="R156" s="113">
        <v>20</v>
      </c>
      <c r="S156" s="113">
        <v>0</v>
      </c>
      <c r="T156" s="113">
        <v>10</v>
      </c>
      <c r="U156" s="113">
        <v>10</v>
      </c>
      <c r="V156" s="114">
        <v>0</v>
      </c>
      <c r="W156" s="51" t="s">
        <v>68</v>
      </c>
      <c r="X156" s="106">
        <v>0</v>
      </c>
      <c r="Y156" s="107">
        <f t="shared" si="17"/>
        <v>40</v>
      </c>
      <c r="Z156" s="86">
        <f t="shared" si="18"/>
        <v>210</v>
      </c>
      <c r="AA156" s="86">
        <f t="shared" si="19"/>
        <v>0</v>
      </c>
      <c r="AB156" s="97">
        <f t="shared" si="20"/>
        <v>250</v>
      </c>
      <c r="AC156" s="55" t="str">
        <f t="shared" si="21"/>
        <v>MERELAI JEAN-CHRISTOPHE</v>
      </c>
    </row>
    <row r="157" spans="2:29" s="3" customFormat="1" ht="14" x14ac:dyDescent="0.2">
      <c r="B157" s="55"/>
      <c r="C157" s="55"/>
      <c r="D157" s="67" t="str">
        <f t="shared" si="22"/>
        <v/>
      </c>
      <c r="E157" s="53"/>
      <c r="F157" s="54"/>
      <c r="G157" s="76"/>
      <c r="H157" s="76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4"/>
      <c r="W157" s="51"/>
      <c r="X157" s="106"/>
      <c r="Y157" s="107" t="str">
        <f t="shared" si="17"/>
        <v/>
      </c>
      <c r="Z157" s="86">
        <f t="shared" si="18"/>
        <v>0</v>
      </c>
      <c r="AA157" s="86" t="str">
        <f t="shared" si="19"/>
        <v/>
      </c>
      <c r="AB157" s="97">
        <f t="shared" si="20"/>
        <v>0</v>
      </c>
      <c r="AC157" s="55" t="str">
        <f t="shared" si="21"/>
        <v/>
      </c>
    </row>
    <row r="158" spans="2:29" s="3" customFormat="1" ht="14" x14ac:dyDescent="0.2">
      <c r="B158" s="55"/>
      <c r="C158" s="55"/>
      <c r="D158" s="67" t="str">
        <f t="shared" si="22"/>
        <v/>
      </c>
      <c r="E158" s="53"/>
      <c r="F158" s="54"/>
      <c r="G158" s="76"/>
      <c r="H158" s="76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4"/>
      <c r="W158" s="51"/>
      <c r="X158" s="106"/>
      <c r="Y158" s="107" t="str">
        <f t="shared" si="17"/>
        <v/>
      </c>
      <c r="Z158" s="86">
        <f t="shared" si="18"/>
        <v>0</v>
      </c>
      <c r="AA158" s="86" t="str">
        <f t="shared" si="19"/>
        <v/>
      </c>
      <c r="AB158" s="97">
        <f t="shared" si="20"/>
        <v>0</v>
      </c>
      <c r="AC158" s="55" t="str">
        <f t="shared" si="21"/>
        <v/>
      </c>
    </row>
    <row r="159" spans="2:29" s="3" customFormat="1" ht="14" x14ac:dyDescent="0.2">
      <c r="B159" s="55"/>
      <c r="C159" s="55"/>
      <c r="D159" s="67" t="str">
        <f t="shared" si="22"/>
        <v/>
      </c>
      <c r="E159" s="53"/>
      <c r="F159" s="54"/>
      <c r="G159" s="76"/>
      <c r="H159" s="76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4"/>
      <c r="W159" s="51"/>
      <c r="X159" s="106"/>
      <c r="Y159" s="107" t="str">
        <f t="shared" si="17"/>
        <v/>
      </c>
      <c r="Z159" s="86">
        <f t="shared" si="18"/>
        <v>0</v>
      </c>
      <c r="AA159" s="86" t="str">
        <f t="shared" si="19"/>
        <v/>
      </c>
      <c r="AB159" s="97">
        <f t="shared" si="20"/>
        <v>0</v>
      </c>
      <c r="AC159" s="55" t="str">
        <f t="shared" si="21"/>
        <v/>
      </c>
    </row>
    <row r="160" spans="2:29" s="3" customFormat="1" ht="14" x14ac:dyDescent="0.2">
      <c r="B160" s="55"/>
      <c r="C160" s="55"/>
      <c r="D160" s="67" t="str">
        <f t="shared" si="22"/>
        <v/>
      </c>
      <c r="E160" s="53"/>
      <c r="F160" s="54"/>
      <c r="G160" s="76"/>
      <c r="H160" s="76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4"/>
      <c r="W160" s="51"/>
      <c r="X160" s="106"/>
      <c r="Y160" s="107" t="str">
        <f t="shared" si="17"/>
        <v/>
      </c>
      <c r="Z160" s="86">
        <f t="shared" si="18"/>
        <v>0</v>
      </c>
      <c r="AA160" s="86" t="str">
        <f t="shared" si="19"/>
        <v/>
      </c>
      <c r="AB160" s="97">
        <f t="shared" si="20"/>
        <v>0</v>
      </c>
      <c r="AC160" s="55" t="str">
        <f t="shared" si="21"/>
        <v/>
      </c>
    </row>
    <row r="161" spans="2:29" s="3" customFormat="1" ht="14" x14ac:dyDescent="0.2">
      <c r="B161" s="55"/>
      <c r="C161" s="55"/>
      <c r="D161" s="67" t="str">
        <f t="shared" si="22"/>
        <v/>
      </c>
      <c r="E161" s="53"/>
      <c r="F161" s="54"/>
      <c r="G161" s="76"/>
      <c r="H161" s="76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4"/>
      <c r="W161" s="51"/>
      <c r="X161" s="106"/>
      <c r="Y161" s="107" t="str">
        <f t="shared" si="17"/>
        <v/>
      </c>
      <c r="Z161" s="86">
        <f t="shared" si="18"/>
        <v>0</v>
      </c>
      <c r="AA161" s="86" t="str">
        <f t="shared" si="19"/>
        <v/>
      </c>
      <c r="AB161" s="97">
        <f t="shared" si="20"/>
        <v>0</v>
      </c>
      <c r="AC161" s="55" t="str">
        <f t="shared" si="21"/>
        <v/>
      </c>
    </row>
    <row r="162" spans="2:29" s="3" customFormat="1" ht="14" x14ac:dyDescent="0.2">
      <c r="B162" s="55"/>
      <c r="C162" s="55"/>
      <c r="D162" s="67" t="str">
        <f t="shared" si="22"/>
        <v/>
      </c>
      <c r="E162" s="53"/>
      <c r="F162" s="54"/>
      <c r="G162" s="76"/>
      <c r="H162" s="76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4"/>
      <c r="W162" s="51"/>
      <c r="X162" s="106"/>
      <c r="Y162" s="107" t="str">
        <f t="shared" si="17"/>
        <v/>
      </c>
      <c r="Z162" s="86">
        <f t="shared" si="18"/>
        <v>0</v>
      </c>
      <c r="AA162" s="86" t="str">
        <f t="shared" si="19"/>
        <v/>
      </c>
      <c r="AB162" s="97">
        <f t="shared" si="20"/>
        <v>0</v>
      </c>
      <c r="AC162" s="55" t="str">
        <f t="shared" si="21"/>
        <v/>
      </c>
    </row>
    <row r="163" spans="2:29" s="3" customFormat="1" ht="14" x14ac:dyDescent="0.2">
      <c r="B163" s="55"/>
      <c r="C163" s="55"/>
      <c r="D163" s="67" t="str">
        <f t="shared" si="22"/>
        <v/>
      </c>
      <c r="E163" s="53"/>
      <c r="F163" s="54"/>
      <c r="G163" s="76"/>
      <c r="H163" s="76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4"/>
      <c r="W163" s="51"/>
      <c r="X163" s="106"/>
      <c r="Y163" s="107" t="str">
        <f t="shared" si="17"/>
        <v/>
      </c>
      <c r="Z163" s="86">
        <f t="shared" si="18"/>
        <v>0</v>
      </c>
      <c r="AA163" s="86" t="str">
        <f t="shared" si="19"/>
        <v/>
      </c>
      <c r="AB163" s="97">
        <f t="shared" si="20"/>
        <v>0</v>
      </c>
      <c r="AC163" s="55" t="str">
        <f t="shared" si="21"/>
        <v/>
      </c>
    </row>
    <row r="164" spans="2:29" s="3" customFormat="1" ht="14" x14ac:dyDescent="0.2">
      <c r="B164" s="55"/>
      <c r="C164" s="55"/>
      <c r="D164" s="67" t="str">
        <f t="shared" si="22"/>
        <v/>
      </c>
      <c r="E164" s="53"/>
      <c r="F164" s="54"/>
      <c r="G164" s="76"/>
      <c r="H164" s="76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4"/>
      <c r="W164" s="51"/>
      <c r="X164" s="106"/>
      <c r="Y164" s="107" t="str">
        <f t="shared" si="17"/>
        <v/>
      </c>
      <c r="Z164" s="86">
        <f t="shared" si="18"/>
        <v>0</v>
      </c>
      <c r="AA164" s="86" t="str">
        <f t="shared" si="19"/>
        <v/>
      </c>
      <c r="AB164" s="97">
        <f t="shared" si="20"/>
        <v>0</v>
      </c>
      <c r="AC164" s="55" t="str">
        <f t="shared" si="21"/>
        <v/>
      </c>
    </row>
    <row r="165" spans="2:29" s="3" customFormat="1" ht="14" x14ac:dyDescent="0.2">
      <c r="B165" s="55"/>
      <c r="C165" s="55"/>
      <c r="D165" s="67" t="str">
        <f t="shared" si="22"/>
        <v/>
      </c>
      <c r="E165" s="53"/>
      <c r="F165" s="54"/>
      <c r="G165" s="76"/>
      <c r="H165" s="76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4"/>
      <c r="W165" s="51"/>
      <c r="X165" s="106"/>
      <c r="Y165" s="107" t="str">
        <f t="shared" si="17"/>
        <v/>
      </c>
      <c r="Z165" s="86">
        <f t="shared" si="18"/>
        <v>0</v>
      </c>
      <c r="AA165" s="86" t="str">
        <f t="shared" si="19"/>
        <v/>
      </c>
      <c r="AB165" s="97">
        <f t="shared" si="20"/>
        <v>0</v>
      </c>
      <c r="AC165" s="55" t="str">
        <f t="shared" si="21"/>
        <v/>
      </c>
    </row>
    <row r="166" spans="2:29" s="3" customFormat="1" ht="14" x14ac:dyDescent="0.2">
      <c r="B166" s="55"/>
      <c r="C166" s="55"/>
      <c r="D166" s="67" t="str">
        <f t="shared" si="22"/>
        <v/>
      </c>
      <c r="E166" s="53"/>
      <c r="F166" s="54"/>
      <c r="G166" s="76"/>
      <c r="H166" s="76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4"/>
      <c r="W166" s="51"/>
      <c r="X166" s="106"/>
      <c r="Y166" s="107" t="str">
        <f t="shared" si="17"/>
        <v/>
      </c>
      <c r="Z166" s="86">
        <f t="shared" si="18"/>
        <v>0</v>
      </c>
      <c r="AA166" s="86" t="str">
        <f t="shared" si="19"/>
        <v/>
      </c>
      <c r="AB166" s="97">
        <f t="shared" si="20"/>
        <v>0</v>
      </c>
      <c r="AC166" s="55" t="str">
        <f t="shared" si="21"/>
        <v/>
      </c>
    </row>
    <row r="167" spans="2:29" s="3" customFormat="1" ht="14" x14ac:dyDescent="0.2">
      <c r="B167" s="55"/>
      <c r="C167" s="55"/>
      <c r="D167" s="67" t="str">
        <f t="shared" si="22"/>
        <v/>
      </c>
      <c r="E167" s="53"/>
      <c r="F167" s="54"/>
      <c r="G167" s="76"/>
      <c r="H167" s="76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4"/>
      <c r="W167" s="51"/>
      <c r="X167" s="106"/>
      <c r="Y167" s="107" t="str">
        <f t="shared" si="17"/>
        <v/>
      </c>
      <c r="Z167" s="86">
        <f t="shared" si="18"/>
        <v>0</v>
      </c>
      <c r="AA167" s="86" t="str">
        <f t="shared" si="19"/>
        <v/>
      </c>
      <c r="AB167" s="97">
        <f t="shared" si="20"/>
        <v>0</v>
      </c>
      <c r="AC167" s="55" t="str">
        <f t="shared" si="21"/>
        <v/>
      </c>
    </row>
    <row r="168" spans="2:29" s="3" customFormat="1" ht="14" x14ac:dyDescent="0.2">
      <c r="B168" s="55"/>
      <c r="C168" s="55"/>
      <c r="D168" s="67" t="str">
        <f t="shared" si="22"/>
        <v/>
      </c>
      <c r="E168" s="53"/>
      <c r="F168" s="54"/>
      <c r="G168" s="76"/>
      <c r="H168" s="76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4"/>
      <c r="W168" s="51"/>
      <c r="X168" s="106"/>
      <c r="Y168" s="107" t="str">
        <f t="shared" si="17"/>
        <v/>
      </c>
      <c r="Z168" s="86">
        <f t="shared" si="18"/>
        <v>0</v>
      </c>
      <c r="AA168" s="86" t="str">
        <f t="shared" si="19"/>
        <v/>
      </c>
      <c r="AB168" s="97">
        <f t="shared" si="20"/>
        <v>0</v>
      </c>
      <c r="AC168" s="55" t="str">
        <f t="shared" si="21"/>
        <v/>
      </c>
    </row>
    <row r="169" spans="2:29" s="3" customFormat="1" ht="14" x14ac:dyDescent="0.2">
      <c r="B169" s="55"/>
      <c r="C169" s="55"/>
      <c r="D169" s="67" t="str">
        <f t="shared" si="22"/>
        <v/>
      </c>
      <c r="E169" s="53"/>
      <c r="F169" s="54"/>
      <c r="G169" s="76"/>
      <c r="H169" s="76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4"/>
      <c r="W169" s="51"/>
      <c r="X169" s="106"/>
      <c r="Y169" s="107" t="str">
        <f t="shared" si="17"/>
        <v/>
      </c>
      <c r="Z169" s="86">
        <f t="shared" si="18"/>
        <v>0</v>
      </c>
      <c r="AA169" s="86" t="str">
        <f t="shared" si="19"/>
        <v/>
      </c>
      <c r="AB169" s="97">
        <f t="shared" si="20"/>
        <v>0</v>
      </c>
      <c r="AC169" s="55" t="str">
        <f t="shared" si="21"/>
        <v/>
      </c>
    </row>
    <row r="170" spans="2:29" s="3" customFormat="1" ht="14" x14ac:dyDescent="0.2">
      <c r="B170" s="55"/>
      <c r="C170" s="55"/>
      <c r="D170" s="67" t="str">
        <f t="shared" si="22"/>
        <v/>
      </c>
      <c r="E170" s="53"/>
      <c r="F170" s="54"/>
      <c r="G170" s="76"/>
      <c r="H170" s="76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4"/>
      <c r="W170" s="51"/>
      <c r="X170" s="106"/>
      <c r="Y170" s="107" t="str">
        <f t="shared" si="17"/>
        <v/>
      </c>
      <c r="Z170" s="86">
        <f t="shared" si="18"/>
        <v>0</v>
      </c>
      <c r="AA170" s="86" t="str">
        <f t="shared" si="19"/>
        <v/>
      </c>
      <c r="AB170" s="97">
        <f t="shared" si="20"/>
        <v>0</v>
      </c>
      <c r="AC170" s="55" t="str">
        <f t="shared" si="21"/>
        <v/>
      </c>
    </row>
    <row r="171" spans="2:29" s="3" customFormat="1" ht="14" x14ac:dyDescent="0.2">
      <c r="B171" s="55"/>
      <c r="C171" s="55"/>
      <c r="D171" s="67" t="str">
        <f t="shared" si="22"/>
        <v/>
      </c>
      <c r="E171" s="53"/>
      <c r="F171" s="54"/>
      <c r="G171" s="76"/>
      <c r="H171" s="76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4"/>
      <c r="W171" s="51"/>
      <c r="X171" s="106"/>
      <c r="Y171" s="107" t="str">
        <f t="shared" si="17"/>
        <v/>
      </c>
      <c r="Z171" s="86">
        <f t="shared" si="18"/>
        <v>0</v>
      </c>
      <c r="AA171" s="86" t="str">
        <f t="shared" si="19"/>
        <v/>
      </c>
      <c r="AB171" s="97">
        <f t="shared" si="20"/>
        <v>0</v>
      </c>
      <c r="AC171" s="55" t="str">
        <f t="shared" si="21"/>
        <v/>
      </c>
    </row>
    <row r="172" spans="2:29" s="3" customFormat="1" ht="14" x14ac:dyDescent="0.2">
      <c r="B172" s="55"/>
      <c r="C172" s="55"/>
      <c r="D172" s="67" t="str">
        <f t="shared" si="22"/>
        <v/>
      </c>
      <c r="E172" s="53"/>
      <c r="F172" s="54"/>
      <c r="G172" s="76"/>
      <c r="H172" s="76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4"/>
      <c r="W172" s="51"/>
      <c r="X172" s="106"/>
      <c r="Y172" s="107" t="str">
        <f t="shared" si="17"/>
        <v/>
      </c>
      <c r="Z172" s="86">
        <f t="shared" ref="Z172:Z190" si="23">SUM(H172:V172)</f>
        <v>0</v>
      </c>
      <c r="AA172" s="86" t="str">
        <f t="shared" si="19"/>
        <v/>
      </c>
      <c r="AB172" s="97">
        <f t="shared" si="20"/>
        <v>0</v>
      </c>
      <c r="AC172" s="55" t="str">
        <f t="shared" si="21"/>
        <v/>
      </c>
    </row>
    <row r="173" spans="2:29" s="3" customFormat="1" ht="14" x14ac:dyDescent="0.2">
      <c r="B173" s="55"/>
      <c r="C173" s="55"/>
      <c r="D173" s="67" t="str">
        <f t="shared" si="22"/>
        <v/>
      </c>
      <c r="E173" s="53"/>
      <c r="F173" s="54"/>
      <c r="G173" s="76"/>
      <c r="H173" s="76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4"/>
      <c r="W173" s="51"/>
      <c r="X173" s="106"/>
      <c r="Y173" s="107" t="str">
        <f t="shared" si="17"/>
        <v/>
      </c>
      <c r="Z173" s="86">
        <f t="shared" si="23"/>
        <v>0</v>
      </c>
      <c r="AA173" s="86" t="str">
        <f t="shared" si="19"/>
        <v/>
      </c>
      <c r="AB173" s="97">
        <f t="shared" si="20"/>
        <v>0</v>
      </c>
      <c r="AC173" s="55" t="str">
        <f t="shared" si="21"/>
        <v/>
      </c>
    </row>
    <row r="174" spans="2:29" s="3" customFormat="1" ht="14" x14ac:dyDescent="0.2">
      <c r="B174" s="55"/>
      <c r="C174" s="55"/>
      <c r="D174" s="67" t="str">
        <f t="shared" si="22"/>
        <v/>
      </c>
      <c r="E174" s="53"/>
      <c r="F174" s="54"/>
      <c r="G174" s="76"/>
      <c r="H174" s="76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4"/>
      <c r="W174" s="51"/>
      <c r="X174" s="106"/>
      <c r="Y174" s="107" t="str">
        <f t="shared" si="17"/>
        <v/>
      </c>
      <c r="Z174" s="86">
        <f t="shared" si="23"/>
        <v>0</v>
      </c>
      <c r="AA174" s="86" t="str">
        <f t="shared" si="19"/>
        <v/>
      </c>
      <c r="AB174" s="97">
        <f t="shared" si="20"/>
        <v>0</v>
      </c>
      <c r="AC174" s="55" t="str">
        <f t="shared" si="21"/>
        <v/>
      </c>
    </row>
    <row r="175" spans="2:29" s="3" customFormat="1" ht="14" x14ac:dyDescent="0.2">
      <c r="B175" s="55"/>
      <c r="C175" s="55"/>
      <c r="D175" s="67" t="str">
        <f t="shared" si="22"/>
        <v/>
      </c>
      <c r="E175" s="53"/>
      <c r="F175" s="54"/>
      <c r="G175" s="76"/>
      <c r="H175" s="76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4"/>
      <c r="W175" s="51"/>
      <c r="X175" s="106"/>
      <c r="Y175" s="107" t="str">
        <f t="shared" si="17"/>
        <v/>
      </c>
      <c r="Z175" s="86">
        <f t="shared" si="23"/>
        <v>0</v>
      </c>
      <c r="AA175" s="86" t="str">
        <f t="shared" si="19"/>
        <v/>
      </c>
      <c r="AB175" s="97">
        <f t="shared" si="20"/>
        <v>0</v>
      </c>
      <c r="AC175" s="55" t="str">
        <f t="shared" si="21"/>
        <v/>
      </c>
    </row>
    <row r="176" spans="2:29" s="3" customFormat="1" ht="14" x14ac:dyDescent="0.2">
      <c r="B176" s="55"/>
      <c r="C176" s="55"/>
      <c r="D176" s="67" t="str">
        <f t="shared" si="22"/>
        <v/>
      </c>
      <c r="E176" s="53"/>
      <c r="F176" s="54"/>
      <c r="G176" s="76"/>
      <c r="H176" s="76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4"/>
      <c r="W176" s="51"/>
      <c r="X176" s="106"/>
      <c r="Y176" s="107" t="str">
        <f t="shared" si="17"/>
        <v/>
      </c>
      <c r="Z176" s="86">
        <f t="shared" si="23"/>
        <v>0</v>
      </c>
      <c r="AA176" s="86" t="str">
        <f t="shared" si="19"/>
        <v/>
      </c>
      <c r="AB176" s="97">
        <f t="shared" si="20"/>
        <v>0</v>
      </c>
      <c r="AC176" s="55" t="str">
        <f t="shared" si="21"/>
        <v/>
      </c>
    </row>
    <row r="177" spans="2:29" s="3" customFormat="1" ht="14" x14ac:dyDescent="0.2">
      <c r="B177" s="55"/>
      <c r="C177" s="55"/>
      <c r="D177" s="67" t="str">
        <f t="shared" si="22"/>
        <v/>
      </c>
      <c r="E177" s="53"/>
      <c r="F177" s="54"/>
      <c r="G177" s="76"/>
      <c r="H177" s="76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4"/>
      <c r="W177" s="51"/>
      <c r="X177" s="106"/>
      <c r="Y177" s="107" t="str">
        <f t="shared" si="17"/>
        <v/>
      </c>
      <c r="Z177" s="86">
        <f t="shared" si="23"/>
        <v>0</v>
      </c>
      <c r="AA177" s="86" t="str">
        <f t="shared" si="19"/>
        <v/>
      </c>
      <c r="AB177" s="97">
        <f t="shared" si="20"/>
        <v>0</v>
      </c>
      <c r="AC177" s="55" t="str">
        <f t="shared" si="21"/>
        <v/>
      </c>
    </row>
    <row r="178" spans="2:29" s="3" customFormat="1" ht="14" x14ac:dyDescent="0.2">
      <c r="B178" s="55"/>
      <c r="C178" s="55"/>
      <c r="D178" s="67" t="str">
        <f t="shared" si="22"/>
        <v/>
      </c>
      <c r="E178" s="53"/>
      <c r="F178" s="54"/>
      <c r="G178" s="76"/>
      <c r="H178" s="76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4"/>
      <c r="W178" s="51"/>
      <c r="X178" s="106"/>
      <c r="Y178" s="107" t="str">
        <f t="shared" si="17"/>
        <v/>
      </c>
      <c r="Z178" s="86">
        <f t="shared" si="23"/>
        <v>0</v>
      </c>
      <c r="AA178" s="86" t="str">
        <f t="shared" si="19"/>
        <v/>
      </c>
      <c r="AB178" s="97">
        <f t="shared" si="20"/>
        <v>0</v>
      </c>
      <c r="AC178" s="55" t="str">
        <f t="shared" si="21"/>
        <v/>
      </c>
    </row>
    <row r="179" spans="2:29" s="3" customFormat="1" ht="14" x14ac:dyDescent="0.2">
      <c r="B179" s="55"/>
      <c r="C179" s="55"/>
      <c r="D179" s="67" t="str">
        <f t="shared" ref="D179:D210" si="24">IF(B179&lt;&gt;"","J"&amp;(($F$11)-(YEAR(F179)))&amp;E179,"")</f>
        <v/>
      </c>
      <c r="E179" s="53"/>
      <c r="F179" s="54"/>
      <c r="G179" s="76"/>
      <c r="H179" s="76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4"/>
      <c r="W179" s="51"/>
      <c r="X179" s="106"/>
      <c r="Y179" s="107" t="str">
        <f t="shared" si="17"/>
        <v/>
      </c>
      <c r="Z179" s="86">
        <f t="shared" si="23"/>
        <v>0</v>
      </c>
      <c r="AA179" s="86" t="str">
        <f t="shared" si="19"/>
        <v/>
      </c>
      <c r="AB179" s="97">
        <f t="shared" si="20"/>
        <v>0</v>
      </c>
      <c r="AC179" s="55" t="str">
        <f t="shared" si="21"/>
        <v/>
      </c>
    </row>
    <row r="180" spans="2:29" s="3" customFormat="1" ht="14" x14ac:dyDescent="0.2">
      <c r="B180" s="55"/>
      <c r="C180" s="55"/>
      <c r="D180" s="67" t="str">
        <f t="shared" si="24"/>
        <v/>
      </c>
      <c r="E180" s="53"/>
      <c r="F180" s="54"/>
      <c r="G180" s="76"/>
      <c r="H180" s="76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4"/>
      <c r="W180" s="51"/>
      <c r="X180" s="106"/>
      <c r="Y180" s="107" t="str">
        <f t="shared" si="17"/>
        <v/>
      </c>
      <c r="Z180" s="86">
        <f t="shared" si="23"/>
        <v>0</v>
      </c>
      <c r="AA180" s="86" t="str">
        <f t="shared" si="19"/>
        <v/>
      </c>
      <c r="AB180" s="97">
        <f t="shared" si="20"/>
        <v>0</v>
      </c>
      <c r="AC180" s="55" t="str">
        <f t="shared" si="21"/>
        <v/>
      </c>
    </row>
    <row r="181" spans="2:29" s="3" customFormat="1" ht="14" x14ac:dyDescent="0.2">
      <c r="B181" s="55"/>
      <c r="C181" s="55"/>
      <c r="D181" s="67" t="str">
        <f t="shared" si="24"/>
        <v/>
      </c>
      <c r="E181" s="53"/>
      <c r="F181" s="54"/>
      <c r="G181" s="76"/>
      <c r="H181" s="76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4"/>
      <c r="W181" s="51"/>
      <c r="X181" s="106"/>
      <c r="Y181" s="107" t="str">
        <f t="shared" si="17"/>
        <v/>
      </c>
      <c r="Z181" s="86">
        <f t="shared" si="23"/>
        <v>0</v>
      </c>
      <c r="AA181" s="86" t="str">
        <f t="shared" si="19"/>
        <v/>
      </c>
      <c r="AB181" s="97">
        <f t="shared" si="20"/>
        <v>0</v>
      </c>
      <c r="AC181" s="55" t="str">
        <f t="shared" si="21"/>
        <v/>
      </c>
    </row>
    <row r="182" spans="2:29" s="3" customFormat="1" ht="14" x14ac:dyDescent="0.2">
      <c r="B182" s="55"/>
      <c r="C182" s="55"/>
      <c r="D182" s="67" t="str">
        <f t="shared" si="24"/>
        <v/>
      </c>
      <c r="E182" s="53"/>
      <c r="F182" s="54"/>
      <c r="G182" s="76"/>
      <c r="H182" s="76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4"/>
      <c r="W182" s="51"/>
      <c r="X182" s="106"/>
      <c r="Y182" s="107" t="str">
        <f t="shared" si="17"/>
        <v/>
      </c>
      <c r="Z182" s="86">
        <f t="shared" si="23"/>
        <v>0</v>
      </c>
      <c r="AA182" s="86" t="str">
        <f t="shared" si="19"/>
        <v/>
      </c>
      <c r="AB182" s="97">
        <f t="shared" si="20"/>
        <v>0</v>
      </c>
      <c r="AC182" s="55" t="str">
        <f t="shared" si="21"/>
        <v/>
      </c>
    </row>
    <row r="183" spans="2:29" s="3" customFormat="1" ht="14" x14ac:dyDescent="0.2">
      <c r="B183" s="55"/>
      <c r="C183" s="55"/>
      <c r="D183" s="67" t="str">
        <f t="shared" si="24"/>
        <v/>
      </c>
      <c r="E183" s="53"/>
      <c r="F183" s="54"/>
      <c r="G183" s="76"/>
      <c r="H183" s="76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4"/>
      <c r="W183" s="51"/>
      <c r="X183" s="106"/>
      <c r="Y183" s="107" t="str">
        <f t="shared" si="17"/>
        <v/>
      </c>
      <c r="Z183" s="86">
        <f t="shared" si="23"/>
        <v>0</v>
      </c>
      <c r="AA183" s="86" t="str">
        <f t="shared" si="19"/>
        <v/>
      </c>
      <c r="AB183" s="97">
        <f t="shared" si="20"/>
        <v>0</v>
      </c>
      <c r="AC183" s="55" t="str">
        <f t="shared" si="21"/>
        <v/>
      </c>
    </row>
    <row r="184" spans="2:29" s="3" customFormat="1" ht="14" x14ac:dyDescent="0.2">
      <c r="B184" s="55"/>
      <c r="C184" s="55"/>
      <c r="D184" s="67" t="str">
        <f t="shared" si="24"/>
        <v/>
      </c>
      <c r="E184" s="53"/>
      <c r="F184" s="54"/>
      <c r="G184" s="76"/>
      <c r="H184" s="76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4"/>
      <c r="W184" s="51"/>
      <c r="X184" s="106"/>
      <c r="Y184" s="107" t="str">
        <f t="shared" si="17"/>
        <v/>
      </c>
      <c r="Z184" s="86">
        <f t="shared" si="23"/>
        <v>0</v>
      </c>
      <c r="AA184" s="86" t="str">
        <f t="shared" si="19"/>
        <v/>
      </c>
      <c r="AB184" s="97">
        <f t="shared" si="20"/>
        <v>0</v>
      </c>
      <c r="AC184" s="55" t="str">
        <f t="shared" si="21"/>
        <v/>
      </c>
    </row>
    <row r="185" spans="2:29" s="3" customFormat="1" ht="14" x14ac:dyDescent="0.2">
      <c r="B185" s="55"/>
      <c r="C185" s="55"/>
      <c r="D185" s="67" t="str">
        <f t="shared" si="24"/>
        <v/>
      </c>
      <c r="E185" s="53"/>
      <c r="F185" s="54"/>
      <c r="G185" s="76"/>
      <c r="H185" s="76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4"/>
      <c r="W185" s="51"/>
      <c r="X185" s="106"/>
      <c r="Y185" s="107" t="str">
        <f t="shared" si="17"/>
        <v/>
      </c>
      <c r="Z185" s="86">
        <f t="shared" si="23"/>
        <v>0</v>
      </c>
      <c r="AA185" s="86" t="str">
        <f t="shared" si="19"/>
        <v/>
      </c>
      <c r="AB185" s="97">
        <f t="shared" si="20"/>
        <v>0</v>
      </c>
      <c r="AC185" s="55" t="str">
        <f t="shared" si="21"/>
        <v/>
      </c>
    </row>
    <row r="186" spans="2:29" s="3" customFormat="1" ht="14" x14ac:dyDescent="0.2">
      <c r="B186" s="55"/>
      <c r="C186" s="55"/>
      <c r="D186" s="67" t="str">
        <f t="shared" si="24"/>
        <v/>
      </c>
      <c r="E186" s="53"/>
      <c r="F186" s="54"/>
      <c r="G186" s="76"/>
      <c r="H186" s="76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4"/>
      <c r="W186" s="51"/>
      <c r="X186" s="106"/>
      <c r="Y186" s="107" t="str">
        <f t="shared" si="17"/>
        <v/>
      </c>
      <c r="Z186" s="86">
        <f t="shared" si="23"/>
        <v>0</v>
      </c>
      <c r="AA186" s="86" t="str">
        <f t="shared" si="19"/>
        <v/>
      </c>
      <c r="AB186" s="97">
        <f t="shared" si="20"/>
        <v>0</v>
      </c>
      <c r="AC186" s="55" t="str">
        <f t="shared" si="21"/>
        <v/>
      </c>
    </row>
    <row r="187" spans="2:29" s="3" customFormat="1" ht="14" x14ac:dyDescent="0.2">
      <c r="B187" s="55"/>
      <c r="C187" s="55"/>
      <c r="D187" s="67" t="str">
        <f t="shared" si="24"/>
        <v/>
      </c>
      <c r="E187" s="53"/>
      <c r="F187" s="54"/>
      <c r="G187" s="76"/>
      <c r="H187" s="76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4"/>
      <c r="W187" s="51"/>
      <c r="X187" s="106"/>
      <c r="Y187" s="107" t="str">
        <f t="shared" si="17"/>
        <v/>
      </c>
      <c r="Z187" s="86">
        <f t="shared" si="23"/>
        <v>0</v>
      </c>
      <c r="AA187" s="86" t="str">
        <f t="shared" si="19"/>
        <v/>
      </c>
      <c r="AB187" s="97">
        <f t="shared" si="20"/>
        <v>0</v>
      </c>
      <c r="AC187" s="55" t="str">
        <f t="shared" si="21"/>
        <v/>
      </c>
    </row>
    <row r="188" spans="2:29" s="3" customFormat="1" ht="14" x14ac:dyDescent="0.2">
      <c r="B188" s="55"/>
      <c r="C188" s="55"/>
      <c r="D188" s="67" t="str">
        <f t="shared" si="24"/>
        <v/>
      </c>
      <c r="E188" s="53"/>
      <c r="F188" s="54"/>
      <c r="G188" s="76"/>
      <c r="H188" s="76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4"/>
      <c r="W188" s="51"/>
      <c r="X188" s="106"/>
      <c r="Y188" s="107" t="str">
        <f t="shared" si="17"/>
        <v/>
      </c>
      <c r="Z188" s="86">
        <f t="shared" si="23"/>
        <v>0</v>
      </c>
      <c r="AA188" s="86" t="str">
        <f t="shared" si="19"/>
        <v/>
      </c>
      <c r="AB188" s="97">
        <f t="shared" si="20"/>
        <v>0</v>
      </c>
      <c r="AC188" s="55" t="str">
        <f t="shared" si="21"/>
        <v/>
      </c>
    </row>
    <row r="189" spans="2:29" s="3" customFormat="1" ht="14" x14ac:dyDescent="0.2">
      <c r="B189" s="55"/>
      <c r="C189" s="55"/>
      <c r="D189" s="67" t="str">
        <f t="shared" si="24"/>
        <v/>
      </c>
      <c r="E189" s="53"/>
      <c r="F189" s="54"/>
      <c r="G189" s="76"/>
      <c r="H189" s="76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4"/>
      <c r="W189" s="51"/>
      <c r="X189" s="106"/>
      <c r="Y189" s="107" t="str">
        <f t="shared" si="17"/>
        <v/>
      </c>
      <c r="Z189" s="86">
        <f t="shared" si="23"/>
        <v>0</v>
      </c>
      <c r="AA189" s="86" t="str">
        <f t="shared" si="19"/>
        <v/>
      </c>
      <c r="AB189" s="97">
        <f t="shared" si="20"/>
        <v>0</v>
      </c>
      <c r="AC189" s="55" t="str">
        <f t="shared" si="21"/>
        <v/>
      </c>
    </row>
    <row r="190" spans="2:29" s="3" customFormat="1" ht="14" x14ac:dyDescent="0.2">
      <c r="B190" s="55"/>
      <c r="C190" s="55"/>
      <c r="D190" s="67" t="str">
        <f t="shared" si="24"/>
        <v/>
      </c>
      <c r="E190" s="53"/>
      <c r="F190" s="54"/>
      <c r="G190" s="76"/>
      <c r="H190" s="76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4"/>
      <c r="W190" s="51"/>
      <c r="X190" s="106"/>
      <c r="Y190" s="107" t="str">
        <f t="shared" si="17"/>
        <v/>
      </c>
      <c r="Z190" s="86">
        <f t="shared" si="23"/>
        <v>0</v>
      </c>
      <c r="AA190" s="86" t="str">
        <f t="shared" si="19"/>
        <v/>
      </c>
      <c r="AB190" s="97">
        <f t="shared" si="20"/>
        <v>0</v>
      </c>
      <c r="AC190" s="55" t="str">
        <f t="shared" si="21"/>
        <v/>
      </c>
    </row>
    <row r="191" spans="2:29" s="3" customFormat="1" ht="14" x14ac:dyDescent="0.2">
      <c r="B191" s="55"/>
      <c r="C191" s="55"/>
      <c r="D191" s="67" t="str">
        <f t="shared" si="24"/>
        <v/>
      </c>
      <c r="E191" s="53"/>
      <c r="F191" s="54"/>
      <c r="G191" s="76"/>
      <c r="H191" s="76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4"/>
      <c r="W191" s="51"/>
      <c r="X191" s="106"/>
      <c r="Y191" s="107" t="str">
        <f t="shared" si="17"/>
        <v/>
      </c>
      <c r="Z191" s="87" t="str">
        <f t="shared" ref="Z191:Z222" si="25">IF(H191&lt;&gt;"",IF(ISERROR(IF(E191="F",VLOOKUP(H191,foulees_f,3,TRUE),VLOOKUP(H191,foulees_m,2,TRUE))),0,IF(E191="F",VLOOKUP(H191,foulees_f,3,TRUE),VLOOKUP(H191,foulees_m,2,TRUE))),"")</f>
        <v/>
      </c>
      <c r="AA191" s="86" t="str">
        <f t="shared" si="19"/>
        <v/>
      </c>
      <c r="AB191" s="97">
        <f t="shared" si="20"/>
        <v>0</v>
      </c>
      <c r="AC191" s="55" t="str">
        <f t="shared" si="21"/>
        <v/>
      </c>
    </row>
    <row r="192" spans="2:29" s="3" customFormat="1" ht="14" x14ac:dyDescent="0.2">
      <c r="B192" s="55"/>
      <c r="C192" s="55"/>
      <c r="D192" s="67" t="str">
        <f t="shared" si="24"/>
        <v/>
      </c>
      <c r="E192" s="53"/>
      <c r="F192" s="54"/>
      <c r="G192" s="76"/>
      <c r="H192" s="76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4"/>
      <c r="W192" s="51"/>
      <c r="X192" s="106"/>
      <c r="Y192" s="107" t="str">
        <f t="shared" si="17"/>
        <v/>
      </c>
      <c r="Z192" s="87" t="str">
        <f t="shared" si="25"/>
        <v/>
      </c>
      <c r="AA192" s="86" t="str">
        <f t="shared" si="19"/>
        <v/>
      </c>
      <c r="AB192" s="97">
        <f t="shared" si="20"/>
        <v>0</v>
      </c>
      <c r="AC192" s="55" t="str">
        <f t="shared" si="21"/>
        <v/>
      </c>
    </row>
    <row r="193" spans="2:29" s="3" customFormat="1" ht="14" x14ac:dyDescent="0.2">
      <c r="B193" s="55"/>
      <c r="C193" s="55"/>
      <c r="D193" s="67" t="str">
        <f t="shared" si="24"/>
        <v/>
      </c>
      <c r="E193" s="53"/>
      <c r="F193" s="54"/>
      <c r="G193" s="76"/>
      <c r="H193" s="76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4"/>
      <c r="W193" s="51"/>
      <c r="X193" s="106"/>
      <c r="Y193" s="107" t="str">
        <f t="shared" si="17"/>
        <v/>
      </c>
      <c r="Z193" s="87" t="str">
        <f t="shared" si="25"/>
        <v/>
      </c>
      <c r="AA193" s="86" t="str">
        <f t="shared" si="19"/>
        <v/>
      </c>
      <c r="AB193" s="97">
        <f t="shared" si="20"/>
        <v>0</v>
      </c>
      <c r="AC193" s="55" t="str">
        <f t="shared" si="21"/>
        <v/>
      </c>
    </row>
    <row r="194" spans="2:29" s="3" customFormat="1" ht="14" x14ac:dyDescent="0.2">
      <c r="B194" s="55"/>
      <c r="C194" s="55"/>
      <c r="D194" s="67" t="str">
        <f t="shared" si="24"/>
        <v/>
      </c>
      <c r="E194" s="53"/>
      <c r="F194" s="54"/>
      <c r="G194" s="76"/>
      <c r="H194" s="76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4"/>
      <c r="W194" s="51"/>
      <c r="X194" s="106"/>
      <c r="Y194" s="107" t="str">
        <f t="shared" si="17"/>
        <v/>
      </c>
      <c r="Z194" s="87" t="str">
        <f t="shared" si="25"/>
        <v/>
      </c>
      <c r="AA194" s="86" t="str">
        <f t="shared" si="19"/>
        <v/>
      </c>
      <c r="AB194" s="97">
        <f t="shared" si="20"/>
        <v>0</v>
      </c>
      <c r="AC194" s="55" t="str">
        <f t="shared" si="21"/>
        <v/>
      </c>
    </row>
    <row r="195" spans="2:29" s="3" customFormat="1" ht="14" x14ac:dyDescent="0.2">
      <c r="B195" s="55"/>
      <c r="C195" s="55"/>
      <c r="D195" s="67" t="str">
        <f t="shared" si="24"/>
        <v/>
      </c>
      <c r="E195" s="53"/>
      <c r="F195" s="54"/>
      <c r="G195" s="76"/>
      <c r="H195" s="76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4"/>
      <c r="W195" s="51"/>
      <c r="X195" s="106"/>
      <c r="Y195" s="107" t="str">
        <f t="shared" si="17"/>
        <v/>
      </c>
      <c r="Z195" s="87" t="str">
        <f t="shared" si="25"/>
        <v/>
      </c>
      <c r="AA195" s="86" t="str">
        <f t="shared" si="19"/>
        <v/>
      </c>
      <c r="AB195" s="97">
        <f t="shared" si="20"/>
        <v>0</v>
      </c>
      <c r="AC195" s="55" t="str">
        <f t="shared" si="21"/>
        <v/>
      </c>
    </row>
    <row r="196" spans="2:29" s="3" customFormat="1" ht="14" x14ac:dyDescent="0.2">
      <c r="B196" s="55"/>
      <c r="C196" s="55"/>
      <c r="D196" s="67" t="str">
        <f t="shared" si="24"/>
        <v/>
      </c>
      <c r="E196" s="53"/>
      <c r="F196" s="54"/>
      <c r="G196" s="76"/>
      <c r="H196" s="76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4"/>
      <c r="W196" s="51"/>
      <c r="X196" s="106"/>
      <c r="Y196" s="107" t="str">
        <f t="shared" si="17"/>
        <v/>
      </c>
      <c r="Z196" s="87" t="str">
        <f t="shared" si="25"/>
        <v/>
      </c>
      <c r="AA196" s="86" t="str">
        <f t="shared" si="19"/>
        <v/>
      </c>
      <c r="AB196" s="97">
        <f t="shared" si="20"/>
        <v>0</v>
      </c>
      <c r="AC196" s="55" t="str">
        <f t="shared" si="21"/>
        <v/>
      </c>
    </row>
    <row r="197" spans="2:29" s="3" customFormat="1" ht="14" x14ac:dyDescent="0.2">
      <c r="B197" s="55"/>
      <c r="C197" s="55"/>
      <c r="D197" s="67" t="str">
        <f t="shared" si="24"/>
        <v/>
      </c>
      <c r="E197" s="53"/>
      <c r="F197" s="54"/>
      <c r="G197" s="76"/>
      <c r="H197" s="76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4"/>
      <c r="W197" s="51"/>
      <c r="X197" s="106"/>
      <c r="Y197" s="107" t="str">
        <f t="shared" si="17"/>
        <v/>
      </c>
      <c r="Z197" s="87" t="str">
        <f t="shared" si="25"/>
        <v/>
      </c>
      <c r="AA197" s="86" t="str">
        <f t="shared" si="19"/>
        <v/>
      </c>
      <c r="AB197" s="97">
        <f t="shared" si="20"/>
        <v>0</v>
      </c>
      <c r="AC197" s="55" t="str">
        <f t="shared" si="21"/>
        <v/>
      </c>
    </row>
    <row r="198" spans="2:29" s="3" customFormat="1" ht="14" x14ac:dyDescent="0.2">
      <c r="B198" s="55"/>
      <c r="C198" s="55"/>
      <c r="D198" s="67" t="str">
        <f t="shared" si="24"/>
        <v/>
      </c>
      <c r="E198" s="53"/>
      <c r="F198" s="54"/>
      <c r="G198" s="76"/>
      <c r="H198" s="76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4"/>
      <c r="W198" s="51"/>
      <c r="X198" s="106"/>
      <c r="Y198" s="107" t="str">
        <f t="shared" si="17"/>
        <v/>
      </c>
      <c r="Z198" s="87" t="str">
        <f t="shared" si="25"/>
        <v/>
      </c>
      <c r="AA198" s="86" t="str">
        <f t="shared" si="19"/>
        <v/>
      </c>
      <c r="AB198" s="97">
        <f t="shared" si="20"/>
        <v>0</v>
      </c>
      <c r="AC198" s="55" t="str">
        <f t="shared" si="21"/>
        <v/>
      </c>
    </row>
    <row r="199" spans="2:29" s="3" customFormat="1" ht="14" x14ac:dyDescent="0.2">
      <c r="B199" s="55"/>
      <c r="C199" s="55"/>
      <c r="D199" s="67" t="str">
        <f t="shared" si="24"/>
        <v/>
      </c>
      <c r="E199" s="53"/>
      <c r="F199" s="54"/>
      <c r="G199" s="76"/>
      <c r="H199" s="76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4"/>
      <c r="W199" s="51"/>
      <c r="X199" s="106"/>
      <c r="Y199" s="107" t="str">
        <f t="shared" si="17"/>
        <v/>
      </c>
      <c r="Z199" s="87" t="str">
        <f t="shared" si="25"/>
        <v/>
      </c>
      <c r="AA199" s="86" t="str">
        <f t="shared" si="19"/>
        <v/>
      </c>
      <c r="AB199" s="97">
        <f t="shared" si="20"/>
        <v>0</v>
      </c>
      <c r="AC199" s="55" t="str">
        <f t="shared" si="21"/>
        <v/>
      </c>
    </row>
    <row r="200" spans="2:29" s="3" customFormat="1" ht="14" x14ac:dyDescent="0.2">
      <c r="B200" s="55"/>
      <c r="C200" s="55"/>
      <c r="D200" s="67" t="str">
        <f t="shared" si="24"/>
        <v/>
      </c>
      <c r="E200" s="53"/>
      <c r="F200" s="54"/>
      <c r="G200" s="76"/>
      <c r="H200" s="76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4"/>
      <c r="W200" s="51"/>
      <c r="X200" s="106"/>
      <c r="Y200" s="107" t="str">
        <f t="shared" si="17"/>
        <v/>
      </c>
      <c r="Z200" s="87" t="str">
        <f t="shared" si="25"/>
        <v/>
      </c>
      <c r="AA200" s="86" t="str">
        <f t="shared" si="19"/>
        <v/>
      </c>
      <c r="AB200" s="97">
        <f t="shared" si="20"/>
        <v>0</v>
      </c>
      <c r="AC200" s="55" t="str">
        <f t="shared" si="21"/>
        <v/>
      </c>
    </row>
    <row r="201" spans="2:29" s="3" customFormat="1" ht="14" x14ac:dyDescent="0.2">
      <c r="B201" s="55"/>
      <c r="C201" s="55"/>
      <c r="D201" s="67" t="str">
        <f t="shared" si="24"/>
        <v/>
      </c>
      <c r="E201" s="53"/>
      <c r="F201" s="54"/>
      <c r="G201" s="76"/>
      <c r="H201" s="76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4"/>
      <c r="W201" s="51"/>
      <c r="X201" s="106"/>
      <c r="Y201" s="107" t="str">
        <f t="shared" si="17"/>
        <v/>
      </c>
      <c r="Z201" s="87" t="str">
        <f t="shared" si="25"/>
        <v/>
      </c>
      <c r="AA201" s="86" t="str">
        <f t="shared" si="19"/>
        <v/>
      </c>
      <c r="AB201" s="97">
        <f t="shared" si="20"/>
        <v>0</v>
      </c>
      <c r="AC201" s="55" t="str">
        <f t="shared" si="21"/>
        <v/>
      </c>
    </row>
    <row r="202" spans="2:29" s="3" customFormat="1" ht="14" x14ac:dyDescent="0.2">
      <c r="B202" s="55"/>
      <c r="C202" s="55"/>
      <c r="D202" s="67" t="str">
        <f t="shared" si="24"/>
        <v/>
      </c>
      <c r="E202" s="53"/>
      <c r="F202" s="54"/>
      <c r="G202" s="76"/>
      <c r="H202" s="76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4"/>
      <c r="W202" s="51"/>
      <c r="X202" s="106"/>
      <c r="Y202" s="107" t="str">
        <f t="shared" si="17"/>
        <v/>
      </c>
      <c r="Z202" s="87" t="str">
        <f t="shared" si="25"/>
        <v/>
      </c>
      <c r="AA202" s="86" t="str">
        <f t="shared" si="19"/>
        <v/>
      </c>
      <c r="AB202" s="97">
        <f t="shared" si="20"/>
        <v>0</v>
      </c>
      <c r="AC202" s="55" t="str">
        <f t="shared" si="21"/>
        <v/>
      </c>
    </row>
    <row r="203" spans="2:29" s="3" customFormat="1" ht="14" x14ac:dyDescent="0.2">
      <c r="B203" s="55"/>
      <c r="C203" s="55"/>
      <c r="D203" s="67" t="str">
        <f t="shared" si="24"/>
        <v/>
      </c>
      <c r="E203" s="53"/>
      <c r="F203" s="54"/>
      <c r="G203" s="76"/>
      <c r="H203" s="76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4"/>
      <c r="W203" s="51"/>
      <c r="X203" s="106"/>
      <c r="Y203" s="107" t="str">
        <f t="shared" si="17"/>
        <v/>
      </c>
      <c r="Z203" s="87" t="str">
        <f t="shared" si="25"/>
        <v/>
      </c>
      <c r="AA203" s="86" t="str">
        <f t="shared" si="19"/>
        <v/>
      </c>
      <c r="AB203" s="97">
        <f t="shared" si="20"/>
        <v>0</v>
      </c>
      <c r="AC203" s="55" t="str">
        <f t="shared" si="21"/>
        <v/>
      </c>
    </row>
    <row r="204" spans="2:29" s="3" customFormat="1" ht="14" x14ac:dyDescent="0.2">
      <c r="B204" s="55"/>
      <c r="C204" s="55"/>
      <c r="D204" s="67" t="str">
        <f t="shared" si="24"/>
        <v/>
      </c>
      <c r="E204" s="53"/>
      <c r="F204" s="54"/>
      <c r="G204" s="76"/>
      <c r="H204" s="76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4"/>
      <c r="W204" s="51"/>
      <c r="X204" s="106"/>
      <c r="Y204" s="107" t="str">
        <f t="shared" ref="Y204:Y267" si="26">IF(G204&gt;0,G204,"")</f>
        <v/>
      </c>
      <c r="Z204" s="87" t="str">
        <f t="shared" si="25"/>
        <v/>
      </c>
      <c r="AA204" s="86" t="str">
        <f t="shared" ref="AA204:AA267" si="27">IF(W204="Ergo",X204/2,IF(W204="Course + Ergo",X204,""))</f>
        <v/>
      </c>
      <c r="AB204" s="97">
        <f t="shared" ref="AB204:AB267" si="28">SUM(Y204:AA204)</f>
        <v>0</v>
      </c>
      <c r="AC204" s="55" t="str">
        <f t="shared" si="21"/>
        <v/>
      </c>
    </row>
    <row r="205" spans="2:29" s="3" customFormat="1" ht="14" x14ac:dyDescent="0.2">
      <c r="B205" s="55"/>
      <c r="C205" s="55"/>
      <c r="D205" s="67" t="str">
        <f t="shared" si="24"/>
        <v/>
      </c>
      <c r="E205" s="53"/>
      <c r="F205" s="54"/>
      <c r="G205" s="76"/>
      <c r="H205" s="76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4"/>
      <c r="W205" s="51"/>
      <c r="X205" s="106"/>
      <c r="Y205" s="107" t="str">
        <f t="shared" si="26"/>
        <v/>
      </c>
      <c r="Z205" s="87" t="str">
        <f t="shared" si="25"/>
        <v/>
      </c>
      <c r="AA205" s="86" t="str">
        <f t="shared" si="27"/>
        <v/>
      </c>
      <c r="AB205" s="97">
        <f t="shared" si="28"/>
        <v>0</v>
      </c>
      <c r="AC205" s="55" t="str">
        <f t="shared" ref="AC205:AC268" si="29">IF(B205&lt;&gt;"",B205,"")</f>
        <v/>
      </c>
    </row>
    <row r="206" spans="2:29" s="3" customFormat="1" ht="14" x14ac:dyDescent="0.2">
      <c r="B206" s="55"/>
      <c r="C206" s="55"/>
      <c r="D206" s="67" t="str">
        <f t="shared" si="24"/>
        <v/>
      </c>
      <c r="E206" s="53"/>
      <c r="F206" s="54"/>
      <c r="G206" s="76"/>
      <c r="H206" s="76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4"/>
      <c r="W206" s="51"/>
      <c r="X206" s="106"/>
      <c r="Y206" s="107" t="str">
        <f t="shared" si="26"/>
        <v/>
      </c>
      <c r="Z206" s="87" t="str">
        <f t="shared" si="25"/>
        <v/>
      </c>
      <c r="AA206" s="86" t="str">
        <f t="shared" si="27"/>
        <v/>
      </c>
      <c r="AB206" s="97">
        <f t="shared" si="28"/>
        <v>0</v>
      </c>
      <c r="AC206" s="55" t="str">
        <f t="shared" si="29"/>
        <v/>
      </c>
    </row>
    <row r="207" spans="2:29" s="3" customFormat="1" ht="14" x14ac:dyDescent="0.2">
      <c r="B207" s="55"/>
      <c r="C207" s="55"/>
      <c r="D207" s="67" t="str">
        <f t="shared" si="24"/>
        <v/>
      </c>
      <c r="E207" s="53"/>
      <c r="F207" s="54"/>
      <c r="G207" s="76"/>
      <c r="H207" s="76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4"/>
      <c r="W207" s="51"/>
      <c r="X207" s="106"/>
      <c r="Y207" s="107" t="str">
        <f t="shared" si="26"/>
        <v/>
      </c>
      <c r="Z207" s="87" t="str">
        <f t="shared" si="25"/>
        <v/>
      </c>
      <c r="AA207" s="86" t="str">
        <f t="shared" si="27"/>
        <v/>
      </c>
      <c r="AB207" s="97">
        <f t="shared" si="28"/>
        <v>0</v>
      </c>
      <c r="AC207" s="55" t="str">
        <f t="shared" si="29"/>
        <v/>
      </c>
    </row>
    <row r="208" spans="2:29" s="3" customFormat="1" ht="14" x14ac:dyDescent="0.2">
      <c r="B208" s="55"/>
      <c r="C208" s="55"/>
      <c r="D208" s="67" t="str">
        <f t="shared" si="24"/>
        <v/>
      </c>
      <c r="E208" s="53"/>
      <c r="F208" s="54"/>
      <c r="G208" s="76"/>
      <c r="H208" s="76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4"/>
      <c r="W208" s="51"/>
      <c r="X208" s="106"/>
      <c r="Y208" s="107" t="str">
        <f t="shared" si="26"/>
        <v/>
      </c>
      <c r="Z208" s="87" t="str">
        <f t="shared" si="25"/>
        <v/>
      </c>
      <c r="AA208" s="86" t="str">
        <f t="shared" si="27"/>
        <v/>
      </c>
      <c r="AB208" s="97">
        <f t="shared" si="28"/>
        <v>0</v>
      </c>
      <c r="AC208" s="55" t="str">
        <f t="shared" si="29"/>
        <v/>
      </c>
    </row>
    <row r="209" spans="2:29" s="3" customFormat="1" ht="14" x14ac:dyDescent="0.2">
      <c r="B209" s="55"/>
      <c r="C209" s="55"/>
      <c r="D209" s="67" t="str">
        <f t="shared" si="24"/>
        <v/>
      </c>
      <c r="E209" s="53"/>
      <c r="F209" s="54"/>
      <c r="G209" s="76"/>
      <c r="H209" s="76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4"/>
      <c r="W209" s="51"/>
      <c r="X209" s="106"/>
      <c r="Y209" s="107" t="str">
        <f t="shared" si="26"/>
        <v/>
      </c>
      <c r="Z209" s="87" t="str">
        <f t="shared" si="25"/>
        <v/>
      </c>
      <c r="AA209" s="86" t="str">
        <f t="shared" si="27"/>
        <v/>
      </c>
      <c r="AB209" s="97">
        <f t="shared" si="28"/>
        <v>0</v>
      </c>
      <c r="AC209" s="55" t="str">
        <f t="shared" si="29"/>
        <v/>
      </c>
    </row>
    <row r="210" spans="2:29" s="3" customFormat="1" ht="14" x14ac:dyDescent="0.2">
      <c r="B210" s="55"/>
      <c r="C210" s="55"/>
      <c r="D210" s="67" t="str">
        <f t="shared" si="24"/>
        <v/>
      </c>
      <c r="E210" s="53"/>
      <c r="F210" s="54"/>
      <c r="G210" s="76"/>
      <c r="H210" s="76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4"/>
      <c r="W210" s="51"/>
      <c r="X210" s="106"/>
      <c r="Y210" s="107" t="str">
        <f t="shared" si="26"/>
        <v/>
      </c>
      <c r="Z210" s="87" t="str">
        <f t="shared" si="25"/>
        <v/>
      </c>
      <c r="AA210" s="86" t="str">
        <f t="shared" si="27"/>
        <v/>
      </c>
      <c r="AB210" s="97">
        <f t="shared" si="28"/>
        <v>0</v>
      </c>
      <c r="AC210" s="55" t="str">
        <f t="shared" si="29"/>
        <v/>
      </c>
    </row>
    <row r="211" spans="2:29" s="3" customFormat="1" ht="14" x14ac:dyDescent="0.2">
      <c r="B211" s="55"/>
      <c r="C211" s="55"/>
      <c r="D211" s="67" t="str">
        <f t="shared" ref="D211:D242" si="30">IF(B211&lt;&gt;"","J"&amp;(($F$11)-(YEAR(F211)))&amp;E211,"")</f>
        <v/>
      </c>
      <c r="E211" s="53"/>
      <c r="F211" s="54"/>
      <c r="G211" s="76"/>
      <c r="H211" s="76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4"/>
      <c r="W211" s="51"/>
      <c r="X211" s="106"/>
      <c r="Y211" s="107" t="str">
        <f t="shared" si="26"/>
        <v/>
      </c>
      <c r="Z211" s="87" t="str">
        <f t="shared" si="25"/>
        <v/>
      </c>
      <c r="AA211" s="86" t="str">
        <f t="shared" si="27"/>
        <v/>
      </c>
      <c r="AB211" s="97">
        <f t="shared" si="28"/>
        <v>0</v>
      </c>
      <c r="AC211" s="55" t="str">
        <f t="shared" si="29"/>
        <v/>
      </c>
    </row>
    <row r="212" spans="2:29" s="3" customFormat="1" ht="14" x14ac:dyDescent="0.2">
      <c r="B212" s="55"/>
      <c r="C212" s="55"/>
      <c r="D212" s="67" t="str">
        <f t="shared" si="30"/>
        <v/>
      </c>
      <c r="E212" s="53"/>
      <c r="F212" s="54"/>
      <c r="G212" s="76"/>
      <c r="H212" s="76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4"/>
      <c r="W212" s="51"/>
      <c r="X212" s="106"/>
      <c r="Y212" s="107" t="str">
        <f t="shared" si="26"/>
        <v/>
      </c>
      <c r="Z212" s="87" t="str">
        <f t="shared" si="25"/>
        <v/>
      </c>
      <c r="AA212" s="86" t="str">
        <f t="shared" si="27"/>
        <v/>
      </c>
      <c r="AB212" s="97">
        <f t="shared" si="28"/>
        <v>0</v>
      </c>
      <c r="AC212" s="55" t="str">
        <f t="shared" si="29"/>
        <v/>
      </c>
    </row>
    <row r="213" spans="2:29" s="3" customFormat="1" ht="14" x14ac:dyDescent="0.2">
      <c r="B213" s="55"/>
      <c r="C213" s="55"/>
      <c r="D213" s="67" t="str">
        <f t="shared" si="30"/>
        <v/>
      </c>
      <c r="E213" s="53"/>
      <c r="F213" s="54"/>
      <c r="G213" s="76"/>
      <c r="H213" s="76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4"/>
      <c r="W213" s="51"/>
      <c r="X213" s="106"/>
      <c r="Y213" s="107" t="str">
        <f t="shared" si="26"/>
        <v/>
      </c>
      <c r="Z213" s="87" t="str">
        <f t="shared" si="25"/>
        <v/>
      </c>
      <c r="AA213" s="86" t="str">
        <f t="shared" si="27"/>
        <v/>
      </c>
      <c r="AB213" s="97">
        <f t="shared" si="28"/>
        <v>0</v>
      </c>
      <c r="AC213" s="55" t="str">
        <f t="shared" si="29"/>
        <v/>
      </c>
    </row>
    <row r="214" spans="2:29" s="3" customFormat="1" ht="14" x14ac:dyDescent="0.2">
      <c r="B214" s="55"/>
      <c r="C214" s="55"/>
      <c r="D214" s="67" t="str">
        <f t="shared" si="30"/>
        <v/>
      </c>
      <c r="E214" s="53"/>
      <c r="F214" s="54"/>
      <c r="G214" s="76"/>
      <c r="H214" s="76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4"/>
      <c r="W214" s="51"/>
      <c r="X214" s="106"/>
      <c r="Y214" s="107" t="str">
        <f t="shared" si="26"/>
        <v/>
      </c>
      <c r="Z214" s="87" t="str">
        <f t="shared" si="25"/>
        <v/>
      </c>
      <c r="AA214" s="86" t="str">
        <f t="shared" si="27"/>
        <v/>
      </c>
      <c r="AB214" s="97">
        <f t="shared" si="28"/>
        <v>0</v>
      </c>
      <c r="AC214" s="55" t="str">
        <f t="shared" si="29"/>
        <v/>
      </c>
    </row>
    <row r="215" spans="2:29" s="3" customFormat="1" ht="14" x14ac:dyDescent="0.2">
      <c r="B215" s="55"/>
      <c r="C215" s="55"/>
      <c r="D215" s="67" t="str">
        <f t="shared" si="30"/>
        <v/>
      </c>
      <c r="E215" s="53"/>
      <c r="F215" s="54"/>
      <c r="G215" s="76"/>
      <c r="H215" s="76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4"/>
      <c r="W215" s="51"/>
      <c r="X215" s="106"/>
      <c r="Y215" s="107" t="str">
        <f t="shared" si="26"/>
        <v/>
      </c>
      <c r="Z215" s="87" t="str">
        <f t="shared" si="25"/>
        <v/>
      </c>
      <c r="AA215" s="86" t="str">
        <f t="shared" si="27"/>
        <v/>
      </c>
      <c r="AB215" s="97">
        <f t="shared" si="28"/>
        <v>0</v>
      </c>
      <c r="AC215" s="55" t="str">
        <f t="shared" si="29"/>
        <v/>
      </c>
    </row>
    <row r="216" spans="2:29" s="3" customFormat="1" ht="14" x14ac:dyDescent="0.2">
      <c r="B216" s="55"/>
      <c r="C216" s="55"/>
      <c r="D216" s="67" t="str">
        <f t="shared" si="30"/>
        <v/>
      </c>
      <c r="E216" s="53"/>
      <c r="F216" s="54"/>
      <c r="G216" s="76"/>
      <c r="H216" s="76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4"/>
      <c r="W216" s="51"/>
      <c r="X216" s="106"/>
      <c r="Y216" s="107" t="str">
        <f t="shared" si="26"/>
        <v/>
      </c>
      <c r="Z216" s="87" t="str">
        <f t="shared" si="25"/>
        <v/>
      </c>
      <c r="AA216" s="86" t="str">
        <f t="shared" si="27"/>
        <v/>
      </c>
      <c r="AB216" s="97">
        <f t="shared" si="28"/>
        <v>0</v>
      </c>
      <c r="AC216" s="55" t="str">
        <f t="shared" si="29"/>
        <v/>
      </c>
    </row>
    <row r="217" spans="2:29" s="3" customFormat="1" ht="14" x14ac:dyDescent="0.2">
      <c r="B217" s="55"/>
      <c r="C217" s="55"/>
      <c r="D217" s="67" t="str">
        <f t="shared" si="30"/>
        <v/>
      </c>
      <c r="E217" s="53"/>
      <c r="F217" s="54"/>
      <c r="G217" s="76"/>
      <c r="H217" s="76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4"/>
      <c r="W217" s="51"/>
      <c r="X217" s="106"/>
      <c r="Y217" s="107" t="str">
        <f t="shared" si="26"/>
        <v/>
      </c>
      <c r="Z217" s="87" t="str">
        <f t="shared" si="25"/>
        <v/>
      </c>
      <c r="AA217" s="86" t="str">
        <f t="shared" si="27"/>
        <v/>
      </c>
      <c r="AB217" s="97">
        <f t="shared" si="28"/>
        <v>0</v>
      </c>
      <c r="AC217" s="55" t="str">
        <f t="shared" si="29"/>
        <v/>
      </c>
    </row>
    <row r="218" spans="2:29" s="3" customFormat="1" ht="14" x14ac:dyDescent="0.2">
      <c r="B218" s="55"/>
      <c r="C218" s="55"/>
      <c r="D218" s="67" t="str">
        <f t="shared" si="30"/>
        <v/>
      </c>
      <c r="E218" s="53"/>
      <c r="F218" s="54"/>
      <c r="G218" s="76"/>
      <c r="H218" s="76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4"/>
      <c r="W218" s="51"/>
      <c r="X218" s="106"/>
      <c r="Y218" s="107" t="str">
        <f t="shared" si="26"/>
        <v/>
      </c>
      <c r="Z218" s="87" t="str">
        <f t="shared" si="25"/>
        <v/>
      </c>
      <c r="AA218" s="86" t="str">
        <f t="shared" si="27"/>
        <v/>
      </c>
      <c r="AB218" s="97">
        <f t="shared" si="28"/>
        <v>0</v>
      </c>
      <c r="AC218" s="55" t="str">
        <f t="shared" si="29"/>
        <v/>
      </c>
    </row>
    <row r="219" spans="2:29" s="3" customFormat="1" ht="14" x14ac:dyDescent="0.2">
      <c r="B219" s="55"/>
      <c r="C219" s="55"/>
      <c r="D219" s="67" t="str">
        <f t="shared" si="30"/>
        <v/>
      </c>
      <c r="E219" s="53"/>
      <c r="F219" s="54"/>
      <c r="G219" s="76"/>
      <c r="H219" s="76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4"/>
      <c r="W219" s="51"/>
      <c r="X219" s="106"/>
      <c r="Y219" s="107" t="str">
        <f t="shared" si="26"/>
        <v/>
      </c>
      <c r="Z219" s="87" t="str">
        <f t="shared" si="25"/>
        <v/>
      </c>
      <c r="AA219" s="86" t="str">
        <f t="shared" si="27"/>
        <v/>
      </c>
      <c r="AB219" s="97">
        <f t="shared" si="28"/>
        <v>0</v>
      </c>
      <c r="AC219" s="55" t="str">
        <f t="shared" si="29"/>
        <v/>
      </c>
    </row>
    <row r="220" spans="2:29" s="3" customFormat="1" ht="14" x14ac:dyDescent="0.2">
      <c r="B220" s="55"/>
      <c r="C220" s="55"/>
      <c r="D220" s="67" t="str">
        <f t="shared" si="30"/>
        <v/>
      </c>
      <c r="E220" s="53"/>
      <c r="F220" s="54"/>
      <c r="G220" s="76"/>
      <c r="H220" s="76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4"/>
      <c r="W220" s="51"/>
      <c r="X220" s="106"/>
      <c r="Y220" s="107" t="str">
        <f t="shared" si="26"/>
        <v/>
      </c>
      <c r="Z220" s="87" t="str">
        <f t="shared" si="25"/>
        <v/>
      </c>
      <c r="AA220" s="86" t="str">
        <f t="shared" si="27"/>
        <v/>
      </c>
      <c r="AB220" s="97">
        <f t="shared" si="28"/>
        <v>0</v>
      </c>
      <c r="AC220" s="55" t="str">
        <f t="shared" si="29"/>
        <v/>
      </c>
    </row>
    <row r="221" spans="2:29" s="3" customFormat="1" ht="14" x14ac:dyDescent="0.2">
      <c r="B221" s="55"/>
      <c r="C221" s="55"/>
      <c r="D221" s="67" t="str">
        <f t="shared" si="30"/>
        <v/>
      </c>
      <c r="E221" s="53"/>
      <c r="F221" s="54"/>
      <c r="G221" s="76"/>
      <c r="H221" s="76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4"/>
      <c r="W221" s="51"/>
      <c r="X221" s="106"/>
      <c r="Y221" s="107" t="str">
        <f t="shared" si="26"/>
        <v/>
      </c>
      <c r="Z221" s="87" t="str">
        <f t="shared" si="25"/>
        <v/>
      </c>
      <c r="AA221" s="86" t="str">
        <f t="shared" si="27"/>
        <v/>
      </c>
      <c r="AB221" s="97">
        <f t="shared" si="28"/>
        <v>0</v>
      </c>
      <c r="AC221" s="55" t="str">
        <f t="shared" si="29"/>
        <v/>
      </c>
    </row>
    <row r="222" spans="2:29" s="3" customFormat="1" ht="14" x14ac:dyDescent="0.2">
      <c r="B222" s="55"/>
      <c r="C222" s="55"/>
      <c r="D222" s="67" t="str">
        <f t="shared" si="30"/>
        <v/>
      </c>
      <c r="E222" s="53"/>
      <c r="F222" s="54"/>
      <c r="G222" s="76"/>
      <c r="H222" s="76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4"/>
      <c r="W222" s="51"/>
      <c r="X222" s="106"/>
      <c r="Y222" s="107" t="str">
        <f t="shared" si="26"/>
        <v/>
      </c>
      <c r="Z222" s="87" t="str">
        <f t="shared" si="25"/>
        <v/>
      </c>
      <c r="AA222" s="86" t="str">
        <f t="shared" si="27"/>
        <v/>
      </c>
      <c r="AB222" s="97">
        <f t="shared" si="28"/>
        <v>0</v>
      </c>
      <c r="AC222" s="55" t="str">
        <f t="shared" si="29"/>
        <v/>
      </c>
    </row>
    <row r="223" spans="2:29" s="3" customFormat="1" ht="14" x14ac:dyDescent="0.2">
      <c r="B223" s="55"/>
      <c r="C223" s="55"/>
      <c r="D223" s="67" t="str">
        <f t="shared" si="30"/>
        <v/>
      </c>
      <c r="E223" s="53"/>
      <c r="F223" s="54"/>
      <c r="G223" s="76"/>
      <c r="H223" s="76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4"/>
      <c r="W223" s="51"/>
      <c r="X223" s="106"/>
      <c r="Y223" s="107" t="str">
        <f t="shared" si="26"/>
        <v/>
      </c>
      <c r="Z223" s="87" t="str">
        <f t="shared" ref="Z223:Z254" si="31">IF(H223&lt;&gt;"",IF(ISERROR(IF(E223="F",VLOOKUP(H223,foulees_f,3,TRUE),VLOOKUP(H223,foulees_m,2,TRUE))),0,IF(E223="F",VLOOKUP(H223,foulees_f,3,TRUE),VLOOKUP(H223,foulees_m,2,TRUE))),"")</f>
        <v/>
      </c>
      <c r="AA223" s="86" t="str">
        <f t="shared" si="27"/>
        <v/>
      </c>
      <c r="AB223" s="97">
        <f t="shared" si="28"/>
        <v>0</v>
      </c>
      <c r="AC223" s="55" t="str">
        <f t="shared" si="29"/>
        <v/>
      </c>
    </row>
    <row r="224" spans="2:29" s="3" customFormat="1" ht="14" x14ac:dyDescent="0.2">
      <c r="B224" s="55"/>
      <c r="C224" s="55"/>
      <c r="D224" s="67" t="str">
        <f t="shared" si="30"/>
        <v/>
      </c>
      <c r="E224" s="53"/>
      <c r="F224" s="54"/>
      <c r="G224" s="76"/>
      <c r="H224" s="76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4"/>
      <c r="W224" s="51"/>
      <c r="X224" s="106"/>
      <c r="Y224" s="107" t="str">
        <f t="shared" si="26"/>
        <v/>
      </c>
      <c r="Z224" s="87" t="str">
        <f t="shared" si="31"/>
        <v/>
      </c>
      <c r="AA224" s="86" t="str">
        <f t="shared" si="27"/>
        <v/>
      </c>
      <c r="AB224" s="97">
        <f t="shared" si="28"/>
        <v>0</v>
      </c>
      <c r="AC224" s="55" t="str">
        <f t="shared" si="29"/>
        <v/>
      </c>
    </row>
    <row r="225" spans="2:29" s="3" customFormat="1" ht="14" x14ac:dyDescent="0.2">
      <c r="B225" s="55"/>
      <c r="C225" s="55"/>
      <c r="D225" s="67" t="str">
        <f t="shared" si="30"/>
        <v/>
      </c>
      <c r="E225" s="53"/>
      <c r="F225" s="54"/>
      <c r="G225" s="76"/>
      <c r="H225" s="76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4"/>
      <c r="W225" s="51"/>
      <c r="X225" s="106"/>
      <c r="Y225" s="107" t="str">
        <f t="shared" si="26"/>
        <v/>
      </c>
      <c r="Z225" s="87" t="str">
        <f t="shared" si="31"/>
        <v/>
      </c>
      <c r="AA225" s="86" t="str">
        <f t="shared" si="27"/>
        <v/>
      </c>
      <c r="AB225" s="97">
        <f t="shared" si="28"/>
        <v>0</v>
      </c>
      <c r="AC225" s="55" t="str">
        <f t="shared" si="29"/>
        <v/>
      </c>
    </row>
    <row r="226" spans="2:29" s="3" customFormat="1" ht="14" x14ac:dyDescent="0.2">
      <c r="B226" s="55"/>
      <c r="C226" s="55"/>
      <c r="D226" s="67" t="str">
        <f t="shared" si="30"/>
        <v/>
      </c>
      <c r="E226" s="53"/>
      <c r="F226" s="54"/>
      <c r="G226" s="76"/>
      <c r="H226" s="76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4"/>
      <c r="W226" s="51"/>
      <c r="X226" s="106"/>
      <c r="Y226" s="107" t="str">
        <f t="shared" si="26"/>
        <v/>
      </c>
      <c r="Z226" s="87" t="str">
        <f t="shared" si="31"/>
        <v/>
      </c>
      <c r="AA226" s="86" t="str">
        <f t="shared" si="27"/>
        <v/>
      </c>
      <c r="AB226" s="97">
        <f t="shared" si="28"/>
        <v>0</v>
      </c>
      <c r="AC226" s="55" t="str">
        <f t="shared" si="29"/>
        <v/>
      </c>
    </row>
    <row r="227" spans="2:29" s="3" customFormat="1" ht="14" x14ac:dyDescent="0.2">
      <c r="B227" s="55"/>
      <c r="C227" s="55"/>
      <c r="D227" s="67" t="str">
        <f t="shared" si="30"/>
        <v/>
      </c>
      <c r="E227" s="53"/>
      <c r="F227" s="54"/>
      <c r="G227" s="76"/>
      <c r="H227" s="76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4"/>
      <c r="W227" s="51"/>
      <c r="X227" s="106"/>
      <c r="Y227" s="107" t="str">
        <f t="shared" si="26"/>
        <v/>
      </c>
      <c r="Z227" s="87" t="str">
        <f t="shared" si="31"/>
        <v/>
      </c>
      <c r="AA227" s="86" t="str">
        <f t="shared" si="27"/>
        <v/>
      </c>
      <c r="AB227" s="97">
        <f t="shared" si="28"/>
        <v>0</v>
      </c>
      <c r="AC227" s="55" t="str">
        <f t="shared" si="29"/>
        <v/>
      </c>
    </row>
    <row r="228" spans="2:29" s="3" customFormat="1" ht="14" x14ac:dyDescent="0.2">
      <c r="B228" s="55"/>
      <c r="C228" s="55"/>
      <c r="D228" s="67" t="str">
        <f t="shared" si="30"/>
        <v/>
      </c>
      <c r="E228" s="53"/>
      <c r="F228" s="54"/>
      <c r="G228" s="76"/>
      <c r="H228" s="76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4"/>
      <c r="W228" s="51"/>
      <c r="X228" s="106"/>
      <c r="Y228" s="107" t="str">
        <f t="shared" si="26"/>
        <v/>
      </c>
      <c r="Z228" s="87" t="str">
        <f t="shared" si="31"/>
        <v/>
      </c>
      <c r="AA228" s="86" t="str">
        <f t="shared" si="27"/>
        <v/>
      </c>
      <c r="AB228" s="97">
        <f t="shared" si="28"/>
        <v>0</v>
      </c>
      <c r="AC228" s="55" t="str">
        <f t="shared" si="29"/>
        <v/>
      </c>
    </row>
    <row r="229" spans="2:29" s="3" customFormat="1" ht="14" x14ac:dyDescent="0.2">
      <c r="B229" s="55"/>
      <c r="C229" s="55"/>
      <c r="D229" s="67" t="str">
        <f t="shared" si="30"/>
        <v/>
      </c>
      <c r="E229" s="53"/>
      <c r="F229" s="54"/>
      <c r="G229" s="76"/>
      <c r="H229" s="76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4"/>
      <c r="W229" s="51"/>
      <c r="X229" s="106"/>
      <c r="Y229" s="107" t="str">
        <f t="shared" si="26"/>
        <v/>
      </c>
      <c r="Z229" s="87" t="str">
        <f t="shared" si="31"/>
        <v/>
      </c>
      <c r="AA229" s="86" t="str">
        <f t="shared" si="27"/>
        <v/>
      </c>
      <c r="AB229" s="97">
        <f t="shared" si="28"/>
        <v>0</v>
      </c>
      <c r="AC229" s="55" t="str">
        <f t="shared" si="29"/>
        <v/>
      </c>
    </row>
    <row r="230" spans="2:29" s="3" customFormat="1" ht="14" x14ac:dyDescent="0.2">
      <c r="B230" s="55"/>
      <c r="C230" s="55"/>
      <c r="D230" s="67" t="str">
        <f t="shared" si="30"/>
        <v/>
      </c>
      <c r="E230" s="53"/>
      <c r="F230" s="54"/>
      <c r="G230" s="76"/>
      <c r="H230" s="76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4"/>
      <c r="W230" s="51"/>
      <c r="X230" s="106"/>
      <c r="Y230" s="107" t="str">
        <f t="shared" si="26"/>
        <v/>
      </c>
      <c r="Z230" s="87" t="str">
        <f t="shared" si="31"/>
        <v/>
      </c>
      <c r="AA230" s="86" t="str">
        <f t="shared" si="27"/>
        <v/>
      </c>
      <c r="AB230" s="97">
        <f t="shared" si="28"/>
        <v>0</v>
      </c>
      <c r="AC230" s="55" t="str">
        <f t="shared" si="29"/>
        <v/>
      </c>
    </row>
    <row r="231" spans="2:29" s="3" customFormat="1" ht="14" x14ac:dyDescent="0.2">
      <c r="B231" s="55"/>
      <c r="C231" s="55"/>
      <c r="D231" s="67" t="str">
        <f t="shared" si="30"/>
        <v/>
      </c>
      <c r="E231" s="53"/>
      <c r="F231" s="54"/>
      <c r="G231" s="76"/>
      <c r="H231" s="76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4"/>
      <c r="W231" s="51"/>
      <c r="X231" s="106"/>
      <c r="Y231" s="107" t="str">
        <f t="shared" si="26"/>
        <v/>
      </c>
      <c r="Z231" s="87" t="str">
        <f t="shared" si="31"/>
        <v/>
      </c>
      <c r="AA231" s="86" t="str">
        <f t="shared" si="27"/>
        <v/>
      </c>
      <c r="AB231" s="97">
        <f t="shared" si="28"/>
        <v>0</v>
      </c>
      <c r="AC231" s="55" t="str">
        <f t="shared" si="29"/>
        <v/>
      </c>
    </row>
    <row r="232" spans="2:29" s="3" customFormat="1" ht="14" x14ac:dyDescent="0.2">
      <c r="B232" s="55"/>
      <c r="C232" s="55"/>
      <c r="D232" s="67" t="str">
        <f t="shared" si="30"/>
        <v/>
      </c>
      <c r="E232" s="53"/>
      <c r="F232" s="54"/>
      <c r="G232" s="76"/>
      <c r="H232" s="76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4"/>
      <c r="W232" s="51"/>
      <c r="X232" s="106"/>
      <c r="Y232" s="107" t="str">
        <f t="shared" si="26"/>
        <v/>
      </c>
      <c r="Z232" s="87" t="str">
        <f t="shared" si="31"/>
        <v/>
      </c>
      <c r="AA232" s="86" t="str">
        <f t="shared" si="27"/>
        <v/>
      </c>
      <c r="AB232" s="97">
        <f t="shared" si="28"/>
        <v>0</v>
      </c>
      <c r="AC232" s="55" t="str">
        <f t="shared" si="29"/>
        <v/>
      </c>
    </row>
    <row r="233" spans="2:29" s="3" customFormat="1" ht="14" x14ac:dyDescent="0.2">
      <c r="B233" s="55"/>
      <c r="C233" s="55"/>
      <c r="D233" s="67" t="str">
        <f t="shared" si="30"/>
        <v/>
      </c>
      <c r="E233" s="53"/>
      <c r="F233" s="54"/>
      <c r="G233" s="76"/>
      <c r="H233" s="76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4"/>
      <c r="W233" s="51"/>
      <c r="X233" s="106"/>
      <c r="Y233" s="107" t="str">
        <f t="shared" si="26"/>
        <v/>
      </c>
      <c r="Z233" s="87" t="str">
        <f t="shared" si="31"/>
        <v/>
      </c>
      <c r="AA233" s="86" t="str">
        <f t="shared" si="27"/>
        <v/>
      </c>
      <c r="AB233" s="97">
        <f t="shared" si="28"/>
        <v>0</v>
      </c>
      <c r="AC233" s="55" t="str">
        <f t="shared" si="29"/>
        <v/>
      </c>
    </row>
    <row r="234" spans="2:29" s="3" customFormat="1" ht="14" x14ac:dyDescent="0.2">
      <c r="B234" s="55"/>
      <c r="C234" s="55"/>
      <c r="D234" s="67" t="str">
        <f t="shared" si="30"/>
        <v/>
      </c>
      <c r="E234" s="53"/>
      <c r="F234" s="54"/>
      <c r="G234" s="76"/>
      <c r="H234" s="76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4"/>
      <c r="W234" s="51"/>
      <c r="X234" s="106"/>
      <c r="Y234" s="107" t="str">
        <f t="shared" si="26"/>
        <v/>
      </c>
      <c r="Z234" s="87" t="str">
        <f t="shared" si="31"/>
        <v/>
      </c>
      <c r="AA234" s="86" t="str">
        <f t="shared" si="27"/>
        <v/>
      </c>
      <c r="AB234" s="97">
        <f t="shared" si="28"/>
        <v>0</v>
      </c>
      <c r="AC234" s="55" t="str">
        <f t="shared" si="29"/>
        <v/>
      </c>
    </row>
    <row r="235" spans="2:29" s="3" customFormat="1" ht="14" x14ac:dyDescent="0.2">
      <c r="B235" s="55"/>
      <c r="C235" s="55"/>
      <c r="D235" s="67" t="str">
        <f t="shared" si="30"/>
        <v/>
      </c>
      <c r="E235" s="53"/>
      <c r="F235" s="54"/>
      <c r="G235" s="76"/>
      <c r="H235" s="76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4"/>
      <c r="W235" s="51"/>
      <c r="X235" s="106"/>
      <c r="Y235" s="107" t="str">
        <f t="shared" si="26"/>
        <v/>
      </c>
      <c r="Z235" s="87" t="str">
        <f t="shared" si="31"/>
        <v/>
      </c>
      <c r="AA235" s="86" t="str">
        <f t="shared" si="27"/>
        <v/>
      </c>
      <c r="AB235" s="97">
        <f t="shared" si="28"/>
        <v>0</v>
      </c>
      <c r="AC235" s="55" t="str">
        <f t="shared" si="29"/>
        <v/>
      </c>
    </row>
    <row r="236" spans="2:29" s="3" customFormat="1" ht="14" x14ac:dyDescent="0.2">
      <c r="B236" s="55"/>
      <c r="C236" s="55"/>
      <c r="D236" s="67" t="str">
        <f t="shared" si="30"/>
        <v/>
      </c>
      <c r="E236" s="53"/>
      <c r="F236" s="54"/>
      <c r="G236" s="76"/>
      <c r="H236" s="76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4"/>
      <c r="W236" s="51"/>
      <c r="X236" s="106"/>
      <c r="Y236" s="107" t="str">
        <f t="shared" si="26"/>
        <v/>
      </c>
      <c r="Z236" s="87" t="str">
        <f t="shared" si="31"/>
        <v/>
      </c>
      <c r="AA236" s="86" t="str">
        <f t="shared" si="27"/>
        <v/>
      </c>
      <c r="AB236" s="97">
        <f t="shared" si="28"/>
        <v>0</v>
      </c>
      <c r="AC236" s="55" t="str">
        <f t="shared" si="29"/>
        <v/>
      </c>
    </row>
    <row r="237" spans="2:29" s="3" customFormat="1" ht="14" x14ac:dyDescent="0.2">
      <c r="B237" s="55"/>
      <c r="C237" s="55"/>
      <c r="D237" s="67" t="str">
        <f t="shared" si="30"/>
        <v/>
      </c>
      <c r="E237" s="53"/>
      <c r="F237" s="54"/>
      <c r="G237" s="76"/>
      <c r="H237" s="76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4"/>
      <c r="W237" s="51"/>
      <c r="X237" s="106"/>
      <c r="Y237" s="107" t="str">
        <f t="shared" si="26"/>
        <v/>
      </c>
      <c r="Z237" s="87" t="str">
        <f t="shared" si="31"/>
        <v/>
      </c>
      <c r="AA237" s="86" t="str">
        <f t="shared" si="27"/>
        <v/>
      </c>
      <c r="AB237" s="97">
        <f t="shared" si="28"/>
        <v>0</v>
      </c>
      <c r="AC237" s="55" t="str">
        <f t="shared" si="29"/>
        <v/>
      </c>
    </row>
    <row r="238" spans="2:29" s="3" customFormat="1" ht="14" x14ac:dyDescent="0.2">
      <c r="B238" s="55"/>
      <c r="C238" s="55"/>
      <c r="D238" s="67" t="str">
        <f t="shared" si="30"/>
        <v/>
      </c>
      <c r="E238" s="53"/>
      <c r="F238" s="54"/>
      <c r="G238" s="76"/>
      <c r="H238" s="76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4"/>
      <c r="W238" s="51"/>
      <c r="X238" s="106"/>
      <c r="Y238" s="107" t="str">
        <f t="shared" si="26"/>
        <v/>
      </c>
      <c r="Z238" s="87" t="str">
        <f t="shared" si="31"/>
        <v/>
      </c>
      <c r="AA238" s="86" t="str">
        <f t="shared" si="27"/>
        <v/>
      </c>
      <c r="AB238" s="97">
        <f t="shared" si="28"/>
        <v>0</v>
      </c>
      <c r="AC238" s="55" t="str">
        <f t="shared" si="29"/>
        <v/>
      </c>
    </row>
    <row r="239" spans="2:29" s="3" customFormat="1" ht="14" x14ac:dyDescent="0.2">
      <c r="B239" s="55"/>
      <c r="C239" s="55"/>
      <c r="D239" s="67" t="str">
        <f t="shared" si="30"/>
        <v/>
      </c>
      <c r="E239" s="53"/>
      <c r="F239" s="54"/>
      <c r="G239" s="76"/>
      <c r="H239" s="76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4"/>
      <c r="W239" s="51"/>
      <c r="X239" s="106"/>
      <c r="Y239" s="107" t="str">
        <f t="shared" si="26"/>
        <v/>
      </c>
      <c r="Z239" s="87" t="str">
        <f t="shared" si="31"/>
        <v/>
      </c>
      <c r="AA239" s="86" t="str">
        <f t="shared" si="27"/>
        <v/>
      </c>
      <c r="AB239" s="97">
        <f t="shared" si="28"/>
        <v>0</v>
      </c>
      <c r="AC239" s="55" t="str">
        <f t="shared" si="29"/>
        <v/>
      </c>
    </row>
    <row r="240" spans="2:29" s="3" customFormat="1" ht="14" x14ac:dyDescent="0.2">
      <c r="B240" s="55"/>
      <c r="C240" s="55"/>
      <c r="D240" s="67" t="str">
        <f t="shared" si="30"/>
        <v/>
      </c>
      <c r="E240" s="53"/>
      <c r="F240" s="54"/>
      <c r="G240" s="76"/>
      <c r="H240" s="76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4"/>
      <c r="W240" s="51"/>
      <c r="X240" s="106"/>
      <c r="Y240" s="107" t="str">
        <f t="shared" si="26"/>
        <v/>
      </c>
      <c r="Z240" s="87" t="str">
        <f t="shared" si="31"/>
        <v/>
      </c>
      <c r="AA240" s="86" t="str">
        <f t="shared" si="27"/>
        <v/>
      </c>
      <c r="AB240" s="97">
        <f t="shared" si="28"/>
        <v>0</v>
      </c>
      <c r="AC240" s="55" t="str">
        <f t="shared" si="29"/>
        <v/>
      </c>
    </row>
    <row r="241" spans="2:29" s="3" customFormat="1" ht="14" x14ac:dyDescent="0.2">
      <c r="B241" s="55"/>
      <c r="C241" s="55"/>
      <c r="D241" s="67" t="str">
        <f t="shared" si="30"/>
        <v/>
      </c>
      <c r="E241" s="53"/>
      <c r="F241" s="54"/>
      <c r="G241" s="76"/>
      <c r="H241" s="76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4"/>
      <c r="W241" s="51"/>
      <c r="X241" s="106"/>
      <c r="Y241" s="107" t="str">
        <f t="shared" si="26"/>
        <v/>
      </c>
      <c r="Z241" s="87" t="str">
        <f t="shared" si="31"/>
        <v/>
      </c>
      <c r="AA241" s="86" t="str">
        <f t="shared" si="27"/>
        <v/>
      </c>
      <c r="AB241" s="97">
        <f t="shared" si="28"/>
        <v>0</v>
      </c>
      <c r="AC241" s="55" t="str">
        <f t="shared" si="29"/>
        <v/>
      </c>
    </row>
    <row r="242" spans="2:29" s="3" customFormat="1" ht="14" x14ac:dyDescent="0.2">
      <c r="B242" s="55"/>
      <c r="C242" s="55"/>
      <c r="D242" s="67" t="str">
        <f t="shared" si="30"/>
        <v/>
      </c>
      <c r="E242" s="53"/>
      <c r="F242" s="54"/>
      <c r="G242" s="76"/>
      <c r="H242" s="76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4"/>
      <c r="W242" s="51"/>
      <c r="X242" s="106"/>
      <c r="Y242" s="107" t="str">
        <f t="shared" si="26"/>
        <v/>
      </c>
      <c r="Z242" s="87" t="str">
        <f t="shared" si="31"/>
        <v/>
      </c>
      <c r="AA242" s="86" t="str">
        <f t="shared" si="27"/>
        <v/>
      </c>
      <c r="AB242" s="97">
        <f t="shared" si="28"/>
        <v>0</v>
      </c>
      <c r="AC242" s="55" t="str">
        <f t="shared" si="29"/>
        <v/>
      </c>
    </row>
    <row r="243" spans="2:29" s="3" customFormat="1" ht="14" x14ac:dyDescent="0.2">
      <c r="B243" s="55"/>
      <c r="C243" s="55"/>
      <c r="D243" s="67" t="str">
        <f t="shared" ref="D243:D274" si="32">IF(B243&lt;&gt;"","J"&amp;(($F$11)-(YEAR(F243)))&amp;E243,"")</f>
        <v/>
      </c>
      <c r="E243" s="53"/>
      <c r="F243" s="54"/>
      <c r="G243" s="76"/>
      <c r="H243" s="76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4"/>
      <c r="W243" s="51"/>
      <c r="X243" s="106"/>
      <c r="Y243" s="107" t="str">
        <f t="shared" si="26"/>
        <v/>
      </c>
      <c r="Z243" s="87" t="str">
        <f t="shared" si="31"/>
        <v/>
      </c>
      <c r="AA243" s="86" t="str">
        <f t="shared" si="27"/>
        <v/>
      </c>
      <c r="AB243" s="97">
        <f t="shared" si="28"/>
        <v>0</v>
      </c>
      <c r="AC243" s="55" t="str">
        <f t="shared" si="29"/>
        <v/>
      </c>
    </row>
    <row r="244" spans="2:29" s="3" customFormat="1" ht="14" x14ac:dyDescent="0.2">
      <c r="B244" s="55"/>
      <c r="C244" s="55"/>
      <c r="D244" s="67" t="str">
        <f t="shared" si="32"/>
        <v/>
      </c>
      <c r="E244" s="53"/>
      <c r="F244" s="54"/>
      <c r="G244" s="76"/>
      <c r="H244" s="76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4"/>
      <c r="W244" s="51"/>
      <c r="X244" s="106"/>
      <c r="Y244" s="107" t="str">
        <f t="shared" si="26"/>
        <v/>
      </c>
      <c r="Z244" s="87" t="str">
        <f t="shared" si="31"/>
        <v/>
      </c>
      <c r="AA244" s="86" t="str">
        <f t="shared" si="27"/>
        <v/>
      </c>
      <c r="AB244" s="97">
        <f t="shared" si="28"/>
        <v>0</v>
      </c>
      <c r="AC244" s="55" t="str">
        <f t="shared" si="29"/>
        <v/>
      </c>
    </row>
    <row r="245" spans="2:29" s="3" customFormat="1" ht="14" x14ac:dyDescent="0.2">
      <c r="B245" s="55"/>
      <c r="C245" s="55"/>
      <c r="D245" s="67" t="str">
        <f t="shared" si="32"/>
        <v/>
      </c>
      <c r="E245" s="53"/>
      <c r="F245" s="54"/>
      <c r="G245" s="76"/>
      <c r="H245" s="76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4"/>
      <c r="W245" s="51"/>
      <c r="X245" s="106"/>
      <c r="Y245" s="107" t="str">
        <f t="shared" si="26"/>
        <v/>
      </c>
      <c r="Z245" s="87" t="str">
        <f t="shared" si="31"/>
        <v/>
      </c>
      <c r="AA245" s="86" t="str">
        <f t="shared" si="27"/>
        <v/>
      </c>
      <c r="AB245" s="97">
        <f t="shared" si="28"/>
        <v>0</v>
      </c>
      <c r="AC245" s="55" t="str">
        <f t="shared" si="29"/>
        <v/>
      </c>
    </row>
    <row r="246" spans="2:29" s="3" customFormat="1" ht="14" x14ac:dyDescent="0.2">
      <c r="B246" s="55"/>
      <c r="C246" s="55"/>
      <c r="D246" s="67" t="str">
        <f t="shared" si="32"/>
        <v/>
      </c>
      <c r="E246" s="53"/>
      <c r="F246" s="54"/>
      <c r="G246" s="76"/>
      <c r="H246" s="76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4"/>
      <c r="W246" s="51"/>
      <c r="X246" s="106"/>
      <c r="Y246" s="107" t="str">
        <f t="shared" si="26"/>
        <v/>
      </c>
      <c r="Z246" s="87" t="str">
        <f t="shared" si="31"/>
        <v/>
      </c>
      <c r="AA246" s="86" t="str">
        <f t="shared" si="27"/>
        <v/>
      </c>
      <c r="AB246" s="97">
        <f t="shared" si="28"/>
        <v>0</v>
      </c>
      <c r="AC246" s="55" t="str">
        <f t="shared" si="29"/>
        <v/>
      </c>
    </row>
    <row r="247" spans="2:29" s="3" customFormat="1" ht="14" x14ac:dyDescent="0.2">
      <c r="B247" s="55"/>
      <c r="C247" s="55"/>
      <c r="D247" s="67" t="str">
        <f t="shared" si="32"/>
        <v/>
      </c>
      <c r="E247" s="53"/>
      <c r="F247" s="54"/>
      <c r="G247" s="76"/>
      <c r="H247" s="76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4"/>
      <c r="W247" s="51"/>
      <c r="X247" s="106"/>
      <c r="Y247" s="107" t="str">
        <f t="shared" si="26"/>
        <v/>
      </c>
      <c r="Z247" s="87" t="str">
        <f t="shared" si="31"/>
        <v/>
      </c>
      <c r="AA247" s="86" t="str">
        <f t="shared" si="27"/>
        <v/>
      </c>
      <c r="AB247" s="97">
        <f t="shared" si="28"/>
        <v>0</v>
      </c>
      <c r="AC247" s="55" t="str">
        <f t="shared" si="29"/>
        <v/>
      </c>
    </row>
    <row r="248" spans="2:29" s="3" customFormat="1" ht="14" x14ac:dyDescent="0.2">
      <c r="B248" s="55"/>
      <c r="C248" s="55"/>
      <c r="D248" s="67" t="str">
        <f t="shared" si="32"/>
        <v/>
      </c>
      <c r="E248" s="53"/>
      <c r="F248" s="54"/>
      <c r="G248" s="76"/>
      <c r="H248" s="76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4"/>
      <c r="W248" s="51"/>
      <c r="X248" s="106"/>
      <c r="Y248" s="107" t="str">
        <f t="shared" si="26"/>
        <v/>
      </c>
      <c r="Z248" s="87" t="str">
        <f t="shared" si="31"/>
        <v/>
      </c>
      <c r="AA248" s="86" t="str">
        <f t="shared" si="27"/>
        <v/>
      </c>
      <c r="AB248" s="97">
        <f t="shared" si="28"/>
        <v>0</v>
      </c>
      <c r="AC248" s="55" t="str">
        <f t="shared" si="29"/>
        <v/>
      </c>
    </row>
    <row r="249" spans="2:29" s="3" customFormat="1" ht="14" x14ac:dyDescent="0.2">
      <c r="B249" s="55"/>
      <c r="C249" s="55"/>
      <c r="D249" s="67" t="str">
        <f t="shared" si="32"/>
        <v/>
      </c>
      <c r="E249" s="53"/>
      <c r="F249" s="54"/>
      <c r="G249" s="76"/>
      <c r="H249" s="76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4"/>
      <c r="W249" s="51"/>
      <c r="X249" s="106"/>
      <c r="Y249" s="107" t="str">
        <f t="shared" si="26"/>
        <v/>
      </c>
      <c r="Z249" s="87" t="str">
        <f t="shared" si="31"/>
        <v/>
      </c>
      <c r="AA249" s="86" t="str">
        <f t="shared" si="27"/>
        <v/>
      </c>
      <c r="AB249" s="97">
        <f t="shared" si="28"/>
        <v>0</v>
      </c>
      <c r="AC249" s="55" t="str">
        <f t="shared" si="29"/>
        <v/>
      </c>
    </row>
    <row r="250" spans="2:29" s="3" customFormat="1" ht="14" x14ac:dyDescent="0.2">
      <c r="B250" s="55"/>
      <c r="C250" s="55"/>
      <c r="D250" s="67" t="str">
        <f t="shared" si="32"/>
        <v/>
      </c>
      <c r="E250" s="53"/>
      <c r="F250" s="54"/>
      <c r="G250" s="76"/>
      <c r="H250" s="76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4"/>
      <c r="W250" s="51"/>
      <c r="X250" s="106"/>
      <c r="Y250" s="107" t="str">
        <f t="shared" si="26"/>
        <v/>
      </c>
      <c r="Z250" s="87" t="str">
        <f t="shared" si="31"/>
        <v/>
      </c>
      <c r="AA250" s="86" t="str">
        <f t="shared" si="27"/>
        <v/>
      </c>
      <c r="AB250" s="97">
        <f t="shared" si="28"/>
        <v>0</v>
      </c>
      <c r="AC250" s="55" t="str">
        <f t="shared" si="29"/>
        <v/>
      </c>
    </row>
    <row r="251" spans="2:29" s="3" customFormat="1" ht="14" x14ac:dyDescent="0.2">
      <c r="B251" s="55"/>
      <c r="C251" s="55"/>
      <c r="D251" s="67" t="str">
        <f t="shared" si="32"/>
        <v/>
      </c>
      <c r="E251" s="53"/>
      <c r="F251" s="54"/>
      <c r="G251" s="76"/>
      <c r="H251" s="76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4"/>
      <c r="W251" s="51"/>
      <c r="X251" s="106"/>
      <c r="Y251" s="107" t="str">
        <f t="shared" si="26"/>
        <v/>
      </c>
      <c r="Z251" s="87" t="str">
        <f t="shared" si="31"/>
        <v/>
      </c>
      <c r="AA251" s="86" t="str">
        <f t="shared" si="27"/>
        <v/>
      </c>
      <c r="AB251" s="97">
        <f t="shared" si="28"/>
        <v>0</v>
      </c>
      <c r="AC251" s="55" t="str">
        <f t="shared" si="29"/>
        <v/>
      </c>
    </row>
    <row r="252" spans="2:29" s="3" customFormat="1" ht="14" x14ac:dyDescent="0.2">
      <c r="B252" s="55"/>
      <c r="C252" s="55"/>
      <c r="D252" s="67" t="str">
        <f t="shared" si="32"/>
        <v/>
      </c>
      <c r="E252" s="53"/>
      <c r="F252" s="54"/>
      <c r="G252" s="76"/>
      <c r="H252" s="76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4"/>
      <c r="W252" s="51"/>
      <c r="X252" s="106"/>
      <c r="Y252" s="107" t="str">
        <f t="shared" si="26"/>
        <v/>
      </c>
      <c r="Z252" s="87" t="str">
        <f t="shared" si="31"/>
        <v/>
      </c>
      <c r="AA252" s="86" t="str">
        <f t="shared" si="27"/>
        <v/>
      </c>
      <c r="AB252" s="97">
        <f t="shared" si="28"/>
        <v>0</v>
      </c>
      <c r="AC252" s="55" t="str">
        <f t="shared" si="29"/>
        <v/>
      </c>
    </row>
    <row r="253" spans="2:29" s="3" customFormat="1" ht="14" x14ac:dyDescent="0.2">
      <c r="B253" s="55"/>
      <c r="C253" s="55"/>
      <c r="D253" s="67" t="str">
        <f t="shared" si="32"/>
        <v/>
      </c>
      <c r="E253" s="53"/>
      <c r="F253" s="54"/>
      <c r="G253" s="76"/>
      <c r="H253" s="76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4"/>
      <c r="W253" s="51"/>
      <c r="X253" s="106"/>
      <c r="Y253" s="107" t="str">
        <f t="shared" si="26"/>
        <v/>
      </c>
      <c r="Z253" s="87" t="str">
        <f t="shared" si="31"/>
        <v/>
      </c>
      <c r="AA253" s="86" t="str">
        <f t="shared" si="27"/>
        <v/>
      </c>
      <c r="AB253" s="97">
        <f t="shared" si="28"/>
        <v>0</v>
      </c>
      <c r="AC253" s="55" t="str">
        <f t="shared" si="29"/>
        <v/>
      </c>
    </row>
    <row r="254" spans="2:29" s="3" customFormat="1" ht="14" x14ac:dyDescent="0.2">
      <c r="B254" s="55"/>
      <c r="C254" s="55"/>
      <c r="D254" s="67" t="str">
        <f t="shared" si="32"/>
        <v/>
      </c>
      <c r="E254" s="53"/>
      <c r="F254" s="54"/>
      <c r="G254" s="76"/>
      <c r="H254" s="76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4"/>
      <c r="W254" s="51"/>
      <c r="X254" s="106"/>
      <c r="Y254" s="107" t="str">
        <f t="shared" si="26"/>
        <v/>
      </c>
      <c r="Z254" s="87" t="str">
        <f t="shared" si="31"/>
        <v/>
      </c>
      <c r="AA254" s="86" t="str">
        <f t="shared" si="27"/>
        <v/>
      </c>
      <c r="AB254" s="97">
        <f t="shared" si="28"/>
        <v>0</v>
      </c>
      <c r="AC254" s="55" t="str">
        <f t="shared" si="29"/>
        <v/>
      </c>
    </row>
    <row r="255" spans="2:29" s="3" customFormat="1" ht="14" x14ac:dyDescent="0.2">
      <c r="B255" s="55"/>
      <c r="C255" s="55"/>
      <c r="D255" s="67" t="str">
        <f t="shared" si="32"/>
        <v/>
      </c>
      <c r="E255" s="53"/>
      <c r="F255" s="54"/>
      <c r="G255" s="76"/>
      <c r="H255" s="76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4"/>
      <c r="W255" s="51"/>
      <c r="X255" s="106"/>
      <c r="Y255" s="107" t="str">
        <f t="shared" si="26"/>
        <v/>
      </c>
      <c r="Z255" s="87" t="str">
        <f t="shared" ref="Z255:Z286" si="33">IF(H255&lt;&gt;"",IF(ISERROR(IF(E255="F",VLOOKUP(H255,foulees_f,3,TRUE),VLOOKUP(H255,foulees_m,2,TRUE))),0,IF(E255="F",VLOOKUP(H255,foulees_f,3,TRUE),VLOOKUP(H255,foulees_m,2,TRUE))),"")</f>
        <v/>
      </c>
      <c r="AA255" s="86" t="str">
        <f t="shared" si="27"/>
        <v/>
      </c>
      <c r="AB255" s="97">
        <f t="shared" si="28"/>
        <v>0</v>
      </c>
      <c r="AC255" s="55" t="str">
        <f t="shared" si="29"/>
        <v/>
      </c>
    </row>
    <row r="256" spans="2:29" s="3" customFormat="1" ht="14" x14ac:dyDescent="0.2">
      <c r="B256" s="55"/>
      <c r="C256" s="55"/>
      <c r="D256" s="67" t="str">
        <f t="shared" si="32"/>
        <v/>
      </c>
      <c r="E256" s="53"/>
      <c r="F256" s="54"/>
      <c r="G256" s="76"/>
      <c r="H256" s="76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4"/>
      <c r="W256" s="51"/>
      <c r="X256" s="106"/>
      <c r="Y256" s="107" t="str">
        <f t="shared" si="26"/>
        <v/>
      </c>
      <c r="Z256" s="87" t="str">
        <f t="shared" si="33"/>
        <v/>
      </c>
      <c r="AA256" s="86" t="str">
        <f t="shared" si="27"/>
        <v/>
      </c>
      <c r="AB256" s="97">
        <f t="shared" si="28"/>
        <v>0</v>
      </c>
      <c r="AC256" s="55" t="str">
        <f t="shared" si="29"/>
        <v/>
      </c>
    </row>
    <row r="257" spans="2:29" s="3" customFormat="1" ht="14" x14ac:dyDescent="0.2">
      <c r="B257" s="55"/>
      <c r="C257" s="55"/>
      <c r="D257" s="67" t="str">
        <f t="shared" si="32"/>
        <v/>
      </c>
      <c r="E257" s="53"/>
      <c r="F257" s="54"/>
      <c r="G257" s="76"/>
      <c r="H257" s="76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4"/>
      <c r="W257" s="51"/>
      <c r="X257" s="106"/>
      <c r="Y257" s="107" t="str">
        <f t="shared" si="26"/>
        <v/>
      </c>
      <c r="Z257" s="87" t="str">
        <f t="shared" si="33"/>
        <v/>
      </c>
      <c r="AA257" s="86" t="str">
        <f t="shared" si="27"/>
        <v/>
      </c>
      <c r="AB257" s="97">
        <f t="shared" si="28"/>
        <v>0</v>
      </c>
      <c r="AC257" s="55" t="str">
        <f t="shared" si="29"/>
        <v/>
      </c>
    </row>
    <row r="258" spans="2:29" s="3" customFormat="1" ht="14" x14ac:dyDescent="0.2">
      <c r="B258" s="55"/>
      <c r="C258" s="55"/>
      <c r="D258" s="67" t="str">
        <f t="shared" si="32"/>
        <v/>
      </c>
      <c r="E258" s="53"/>
      <c r="F258" s="54"/>
      <c r="G258" s="76"/>
      <c r="H258" s="76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4"/>
      <c r="W258" s="51"/>
      <c r="X258" s="106"/>
      <c r="Y258" s="107" t="str">
        <f t="shared" si="26"/>
        <v/>
      </c>
      <c r="Z258" s="87" t="str">
        <f t="shared" si="33"/>
        <v/>
      </c>
      <c r="AA258" s="86" t="str">
        <f t="shared" si="27"/>
        <v/>
      </c>
      <c r="AB258" s="97">
        <f t="shared" si="28"/>
        <v>0</v>
      </c>
      <c r="AC258" s="55" t="str">
        <f t="shared" si="29"/>
        <v/>
      </c>
    </row>
    <row r="259" spans="2:29" s="3" customFormat="1" ht="14" x14ac:dyDescent="0.2">
      <c r="B259" s="55"/>
      <c r="C259" s="55"/>
      <c r="D259" s="67" t="str">
        <f t="shared" si="32"/>
        <v/>
      </c>
      <c r="E259" s="53"/>
      <c r="F259" s="54"/>
      <c r="G259" s="76"/>
      <c r="H259" s="76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4"/>
      <c r="W259" s="51"/>
      <c r="X259" s="106"/>
      <c r="Y259" s="107" t="str">
        <f t="shared" si="26"/>
        <v/>
      </c>
      <c r="Z259" s="87" t="str">
        <f t="shared" si="33"/>
        <v/>
      </c>
      <c r="AA259" s="86" t="str">
        <f t="shared" si="27"/>
        <v/>
      </c>
      <c r="AB259" s="97">
        <f t="shared" si="28"/>
        <v>0</v>
      </c>
      <c r="AC259" s="55" t="str">
        <f t="shared" si="29"/>
        <v/>
      </c>
    </row>
    <row r="260" spans="2:29" s="3" customFormat="1" ht="14" x14ac:dyDescent="0.2">
      <c r="B260" s="55"/>
      <c r="C260" s="55"/>
      <c r="D260" s="67" t="str">
        <f t="shared" si="32"/>
        <v/>
      </c>
      <c r="E260" s="53"/>
      <c r="F260" s="54"/>
      <c r="G260" s="76"/>
      <c r="H260" s="76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4"/>
      <c r="W260" s="51"/>
      <c r="X260" s="106"/>
      <c r="Y260" s="107" t="str">
        <f t="shared" si="26"/>
        <v/>
      </c>
      <c r="Z260" s="87" t="str">
        <f t="shared" si="33"/>
        <v/>
      </c>
      <c r="AA260" s="86" t="str">
        <f t="shared" si="27"/>
        <v/>
      </c>
      <c r="AB260" s="97">
        <f t="shared" si="28"/>
        <v>0</v>
      </c>
      <c r="AC260" s="55" t="str">
        <f t="shared" si="29"/>
        <v/>
      </c>
    </row>
    <row r="261" spans="2:29" s="3" customFormat="1" ht="14" x14ac:dyDescent="0.2">
      <c r="B261" s="55"/>
      <c r="C261" s="55"/>
      <c r="D261" s="67" t="str">
        <f t="shared" si="32"/>
        <v/>
      </c>
      <c r="E261" s="53"/>
      <c r="F261" s="54"/>
      <c r="G261" s="76"/>
      <c r="H261" s="76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4"/>
      <c r="W261" s="51"/>
      <c r="X261" s="106"/>
      <c r="Y261" s="107" t="str">
        <f t="shared" si="26"/>
        <v/>
      </c>
      <c r="Z261" s="87" t="str">
        <f t="shared" si="33"/>
        <v/>
      </c>
      <c r="AA261" s="86" t="str">
        <f t="shared" si="27"/>
        <v/>
      </c>
      <c r="AB261" s="97">
        <f t="shared" si="28"/>
        <v>0</v>
      </c>
      <c r="AC261" s="55" t="str">
        <f t="shared" si="29"/>
        <v/>
      </c>
    </row>
    <row r="262" spans="2:29" s="3" customFormat="1" ht="14" x14ac:dyDescent="0.2">
      <c r="B262" s="55"/>
      <c r="C262" s="55"/>
      <c r="D262" s="67" t="str">
        <f t="shared" si="32"/>
        <v/>
      </c>
      <c r="E262" s="53"/>
      <c r="F262" s="54"/>
      <c r="G262" s="76"/>
      <c r="H262" s="76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4"/>
      <c r="W262" s="51"/>
      <c r="X262" s="106"/>
      <c r="Y262" s="107" t="str">
        <f t="shared" si="26"/>
        <v/>
      </c>
      <c r="Z262" s="87" t="str">
        <f t="shared" si="33"/>
        <v/>
      </c>
      <c r="AA262" s="86" t="str">
        <f t="shared" si="27"/>
        <v/>
      </c>
      <c r="AB262" s="97">
        <f t="shared" si="28"/>
        <v>0</v>
      </c>
      <c r="AC262" s="55" t="str">
        <f t="shared" si="29"/>
        <v/>
      </c>
    </row>
    <row r="263" spans="2:29" s="3" customFormat="1" ht="14" x14ac:dyDescent="0.2">
      <c r="B263" s="55"/>
      <c r="C263" s="55"/>
      <c r="D263" s="67" t="str">
        <f t="shared" si="32"/>
        <v/>
      </c>
      <c r="E263" s="53"/>
      <c r="F263" s="54"/>
      <c r="G263" s="76"/>
      <c r="H263" s="76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4"/>
      <c r="W263" s="51"/>
      <c r="X263" s="106"/>
      <c r="Y263" s="107" t="str">
        <f t="shared" si="26"/>
        <v/>
      </c>
      <c r="Z263" s="87" t="str">
        <f t="shared" si="33"/>
        <v/>
      </c>
      <c r="AA263" s="86" t="str">
        <f t="shared" si="27"/>
        <v/>
      </c>
      <c r="AB263" s="97">
        <f t="shared" si="28"/>
        <v>0</v>
      </c>
      <c r="AC263" s="55" t="str">
        <f t="shared" si="29"/>
        <v/>
      </c>
    </row>
    <row r="264" spans="2:29" s="3" customFormat="1" ht="14" x14ac:dyDescent="0.2">
      <c r="B264" s="55"/>
      <c r="C264" s="55"/>
      <c r="D264" s="67" t="str">
        <f t="shared" si="32"/>
        <v/>
      </c>
      <c r="E264" s="53"/>
      <c r="F264" s="54"/>
      <c r="G264" s="76"/>
      <c r="H264" s="76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4"/>
      <c r="W264" s="51"/>
      <c r="X264" s="106"/>
      <c r="Y264" s="107" t="str">
        <f t="shared" si="26"/>
        <v/>
      </c>
      <c r="Z264" s="87" t="str">
        <f t="shared" si="33"/>
        <v/>
      </c>
      <c r="AA264" s="86" t="str">
        <f t="shared" si="27"/>
        <v/>
      </c>
      <c r="AB264" s="97">
        <f t="shared" si="28"/>
        <v>0</v>
      </c>
      <c r="AC264" s="55" t="str">
        <f t="shared" si="29"/>
        <v/>
      </c>
    </row>
    <row r="265" spans="2:29" s="3" customFormat="1" ht="14" x14ac:dyDescent="0.2">
      <c r="B265" s="55"/>
      <c r="C265" s="55"/>
      <c r="D265" s="67" t="str">
        <f t="shared" si="32"/>
        <v/>
      </c>
      <c r="E265" s="53"/>
      <c r="F265" s="54"/>
      <c r="G265" s="76"/>
      <c r="H265" s="76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4"/>
      <c r="W265" s="51"/>
      <c r="X265" s="106"/>
      <c r="Y265" s="107" t="str">
        <f t="shared" si="26"/>
        <v/>
      </c>
      <c r="Z265" s="87" t="str">
        <f t="shared" si="33"/>
        <v/>
      </c>
      <c r="AA265" s="86" t="str">
        <f t="shared" si="27"/>
        <v/>
      </c>
      <c r="AB265" s="97">
        <f t="shared" si="28"/>
        <v>0</v>
      </c>
      <c r="AC265" s="55" t="str">
        <f t="shared" si="29"/>
        <v/>
      </c>
    </row>
    <row r="266" spans="2:29" s="3" customFormat="1" ht="14" x14ac:dyDescent="0.2">
      <c r="B266" s="55"/>
      <c r="C266" s="55"/>
      <c r="D266" s="67" t="str">
        <f t="shared" si="32"/>
        <v/>
      </c>
      <c r="E266" s="53"/>
      <c r="F266" s="54"/>
      <c r="G266" s="76"/>
      <c r="H266" s="76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4"/>
      <c r="W266" s="51"/>
      <c r="X266" s="106"/>
      <c r="Y266" s="107" t="str">
        <f t="shared" si="26"/>
        <v/>
      </c>
      <c r="Z266" s="87" t="str">
        <f t="shared" si="33"/>
        <v/>
      </c>
      <c r="AA266" s="86" t="str">
        <f t="shared" si="27"/>
        <v/>
      </c>
      <c r="AB266" s="97">
        <f t="shared" si="28"/>
        <v>0</v>
      </c>
      <c r="AC266" s="55" t="str">
        <f t="shared" si="29"/>
        <v/>
      </c>
    </row>
    <row r="267" spans="2:29" s="3" customFormat="1" ht="14" x14ac:dyDescent="0.2">
      <c r="B267" s="55"/>
      <c r="C267" s="55"/>
      <c r="D267" s="67" t="str">
        <f t="shared" si="32"/>
        <v/>
      </c>
      <c r="E267" s="53"/>
      <c r="F267" s="54"/>
      <c r="G267" s="76"/>
      <c r="H267" s="76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4"/>
      <c r="W267" s="51"/>
      <c r="X267" s="106"/>
      <c r="Y267" s="107" t="str">
        <f t="shared" si="26"/>
        <v/>
      </c>
      <c r="Z267" s="87" t="str">
        <f t="shared" si="33"/>
        <v/>
      </c>
      <c r="AA267" s="86" t="str">
        <f t="shared" si="27"/>
        <v/>
      </c>
      <c r="AB267" s="97">
        <f t="shared" si="28"/>
        <v>0</v>
      </c>
      <c r="AC267" s="55" t="str">
        <f t="shared" si="29"/>
        <v/>
      </c>
    </row>
    <row r="268" spans="2:29" s="3" customFormat="1" ht="14" x14ac:dyDescent="0.2">
      <c r="B268" s="55"/>
      <c r="C268" s="55"/>
      <c r="D268" s="67" t="str">
        <f t="shared" si="32"/>
        <v/>
      </c>
      <c r="E268" s="53"/>
      <c r="F268" s="54"/>
      <c r="G268" s="76"/>
      <c r="H268" s="76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4"/>
      <c r="W268" s="51"/>
      <c r="X268" s="106"/>
      <c r="Y268" s="107" t="str">
        <f t="shared" ref="Y268:Y286" si="34">IF(G268&gt;0,G268,"")</f>
        <v/>
      </c>
      <c r="Z268" s="87" t="str">
        <f t="shared" si="33"/>
        <v/>
      </c>
      <c r="AA268" s="86" t="str">
        <f t="shared" ref="AA268:AA286" si="35">IF(W268="Ergo",X268/2,IF(W268="Course + Ergo",X268,""))</f>
        <v/>
      </c>
      <c r="AB268" s="97">
        <f t="shared" ref="AB268:AB286" si="36">SUM(Y268:AA268)</f>
        <v>0</v>
      </c>
      <c r="AC268" s="55" t="str">
        <f t="shared" si="29"/>
        <v/>
      </c>
    </row>
    <row r="269" spans="2:29" s="3" customFormat="1" ht="14" x14ac:dyDescent="0.2">
      <c r="B269" s="55"/>
      <c r="C269" s="55"/>
      <c r="D269" s="67" t="str">
        <f t="shared" si="32"/>
        <v/>
      </c>
      <c r="E269" s="53"/>
      <c r="F269" s="54"/>
      <c r="G269" s="76"/>
      <c r="H269" s="76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4"/>
      <c r="W269" s="51"/>
      <c r="X269" s="106"/>
      <c r="Y269" s="107" t="str">
        <f t="shared" si="34"/>
        <v/>
      </c>
      <c r="Z269" s="87" t="str">
        <f t="shared" si="33"/>
        <v/>
      </c>
      <c r="AA269" s="86" t="str">
        <f t="shared" si="35"/>
        <v/>
      </c>
      <c r="AB269" s="97">
        <f t="shared" si="36"/>
        <v>0</v>
      </c>
      <c r="AC269" s="55" t="str">
        <f t="shared" ref="AC269:AC286" si="37">IF(B269&lt;&gt;"",B269,"")</f>
        <v/>
      </c>
    </row>
    <row r="270" spans="2:29" s="3" customFormat="1" ht="14" x14ac:dyDescent="0.2">
      <c r="B270" s="55"/>
      <c r="C270" s="55"/>
      <c r="D270" s="67" t="str">
        <f t="shared" si="32"/>
        <v/>
      </c>
      <c r="E270" s="53"/>
      <c r="F270" s="54"/>
      <c r="G270" s="76"/>
      <c r="H270" s="76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4"/>
      <c r="W270" s="51"/>
      <c r="X270" s="106"/>
      <c r="Y270" s="107" t="str">
        <f t="shared" si="34"/>
        <v/>
      </c>
      <c r="Z270" s="87" t="str">
        <f t="shared" si="33"/>
        <v/>
      </c>
      <c r="AA270" s="86" t="str">
        <f t="shared" si="35"/>
        <v/>
      </c>
      <c r="AB270" s="97">
        <f t="shared" si="36"/>
        <v>0</v>
      </c>
      <c r="AC270" s="55" t="str">
        <f t="shared" si="37"/>
        <v/>
      </c>
    </row>
    <row r="271" spans="2:29" s="3" customFormat="1" ht="14" x14ac:dyDescent="0.2">
      <c r="B271" s="55"/>
      <c r="C271" s="55"/>
      <c r="D271" s="67" t="str">
        <f t="shared" si="32"/>
        <v/>
      </c>
      <c r="E271" s="53"/>
      <c r="F271" s="54"/>
      <c r="G271" s="76"/>
      <c r="H271" s="76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4"/>
      <c r="W271" s="51"/>
      <c r="X271" s="106"/>
      <c r="Y271" s="107" t="str">
        <f t="shared" si="34"/>
        <v/>
      </c>
      <c r="Z271" s="87" t="str">
        <f t="shared" si="33"/>
        <v/>
      </c>
      <c r="AA271" s="86" t="str">
        <f t="shared" si="35"/>
        <v/>
      </c>
      <c r="AB271" s="97">
        <f t="shared" si="36"/>
        <v>0</v>
      </c>
      <c r="AC271" s="55" t="str">
        <f t="shared" si="37"/>
        <v/>
      </c>
    </row>
    <row r="272" spans="2:29" s="3" customFormat="1" ht="14" x14ac:dyDescent="0.2">
      <c r="B272" s="55"/>
      <c r="C272" s="55"/>
      <c r="D272" s="67" t="str">
        <f t="shared" si="32"/>
        <v/>
      </c>
      <c r="E272" s="53"/>
      <c r="F272" s="54"/>
      <c r="G272" s="76"/>
      <c r="H272" s="76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4"/>
      <c r="W272" s="51"/>
      <c r="X272" s="106"/>
      <c r="Y272" s="107" t="str">
        <f t="shared" si="34"/>
        <v/>
      </c>
      <c r="Z272" s="87" t="str">
        <f t="shared" si="33"/>
        <v/>
      </c>
      <c r="AA272" s="86" t="str">
        <f t="shared" si="35"/>
        <v/>
      </c>
      <c r="AB272" s="97">
        <f t="shared" si="36"/>
        <v>0</v>
      </c>
      <c r="AC272" s="55" t="str">
        <f t="shared" si="37"/>
        <v/>
      </c>
    </row>
    <row r="273" spans="2:29" s="3" customFormat="1" ht="14" x14ac:dyDescent="0.2">
      <c r="B273" s="55"/>
      <c r="C273" s="55"/>
      <c r="D273" s="67" t="str">
        <f t="shared" si="32"/>
        <v/>
      </c>
      <c r="E273" s="53"/>
      <c r="F273" s="54"/>
      <c r="G273" s="76"/>
      <c r="H273" s="76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4"/>
      <c r="W273" s="51"/>
      <c r="X273" s="106"/>
      <c r="Y273" s="107" t="str">
        <f t="shared" si="34"/>
        <v/>
      </c>
      <c r="Z273" s="87" t="str">
        <f t="shared" si="33"/>
        <v/>
      </c>
      <c r="AA273" s="86" t="str">
        <f t="shared" si="35"/>
        <v/>
      </c>
      <c r="AB273" s="97">
        <f t="shared" si="36"/>
        <v>0</v>
      </c>
      <c r="AC273" s="55" t="str">
        <f t="shared" si="37"/>
        <v/>
      </c>
    </row>
    <row r="274" spans="2:29" s="3" customFormat="1" ht="14" x14ac:dyDescent="0.2">
      <c r="B274" s="55"/>
      <c r="C274" s="55"/>
      <c r="D274" s="67" t="str">
        <f t="shared" si="32"/>
        <v/>
      </c>
      <c r="E274" s="53"/>
      <c r="F274" s="54"/>
      <c r="G274" s="76"/>
      <c r="H274" s="76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4"/>
      <c r="W274" s="51"/>
      <c r="X274" s="106"/>
      <c r="Y274" s="107" t="str">
        <f t="shared" si="34"/>
        <v/>
      </c>
      <c r="Z274" s="87" t="str">
        <f t="shared" si="33"/>
        <v/>
      </c>
      <c r="AA274" s="86" t="str">
        <f t="shared" si="35"/>
        <v/>
      </c>
      <c r="AB274" s="97">
        <f t="shared" si="36"/>
        <v>0</v>
      </c>
      <c r="AC274" s="55" t="str">
        <f t="shared" si="37"/>
        <v/>
      </c>
    </row>
    <row r="275" spans="2:29" s="3" customFormat="1" ht="14" x14ac:dyDescent="0.2">
      <c r="B275" s="55"/>
      <c r="C275" s="55"/>
      <c r="D275" s="67" t="str">
        <f t="shared" ref="D275:D286" si="38">IF(B275&lt;&gt;"","J"&amp;(($F$11)-(YEAR(F275)))&amp;E275,"")</f>
        <v/>
      </c>
      <c r="E275" s="53"/>
      <c r="F275" s="54"/>
      <c r="G275" s="76"/>
      <c r="H275" s="76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4"/>
      <c r="W275" s="51"/>
      <c r="X275" s="106"/>
      <c r="Y275" s="107" t="str">
        <f t="shared" si="34"/>
        <v/>
      </c>
      <c r="Z275" s="87" t="str">
        <f t="shared" si="33"/>
        <v/>
      </c>
      <c r="AA275" s="86" t="str">
        <f t="shared" si="35"/>
        <v/>
      </c>
      <c r="AB275" s="97">
        <f t="shared" si="36"/>
        <v>0</v>
      </c>
      <c r="AC275" s="55" t="str">
        <f t="shared" si="37"/>
        <v/>
      </c>
    </row>
    <row r="276" spans="2:29" s="3" customFormat="1" ht="14" x14ac:dyDescent="0.2">
      <c r="B276" s="55"/>
      <c r="C276" s="55"/>
      <c r="D276" s="67" t="str">
        <f t="shared" si="38"/>
        <v/>
      </c>
      <c r="E276" s="53"/>
      <c r="F276" s="54"/>
      <c r="G276" s="76"/>
      <c r="H276" s="76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4"/>
      <c r="W276" s="51"/>
      <c r="X276" s="106"/>
      <c r="Y276" s="107" t="str">
        <f t="shared" si="34"/>
        <v/>
      </c>
      <c r="Z276" s="87" t="str">
        <f t="shared" si="33"/>
        <v/>
      </c>
      <c r="AA276" s="86" t="str">
        <f t="shared" si="35"/>
        <v/>
      </c>
      <c r="AB276" s="97">
        <f t="shared" si="36"/>
        <v>0</v>
      </c>
      <c r="AC276" s="55" t="str">
        <f t="shared" si="37"/>
        <v/>
      </c>
    </row>
    <row r="277" spans="2:29" s="3" customFormat="1" ht="14" x14ac:dyDescent="0.2">
      <c r="B277" s="55"/>
      <c r="C277" s="55"/>
      <c r="D277" s="67" t="str">
        <f t="shared" si="38"/>
        <v/>
      </c>
      <c r="E277" s="53"/>
      <c r="F277" s="54"/>
      <c r="G277" s="76"/>
      <c r="H277" s="76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4"/>
      <c r="W277" s="51"/>
      <c r="X277" s="106"/>
      <c r="Y277" s="107" t="str">
        <f t="shared" si="34"/>
        <v/>
      </c>
      <c r="Z277" s="87" t="str">
        <f t="shared" si="33"/>
        <v/>
      </c>
      <c r="AA277" s="86" t="str">
        <f t="shared" si="35"/>
        <v/>
      </c>
      <c r="AB277" s="97">
        <f t="shared" si="36"/>
        <v>0</v>
      </c>
      <c r="AC277" s="55" t="str">
        <f t="shared" si="37"/>
        <v/>
      </c>
    </row>
    <row r="278" spans="2:29" s="3" customFormat="1" ht="14" x14ac:dyDescent="0.2">
      <c r="B278" s="55"/>
      <c r="C278" s="55"/>
      <c r="D278" s="67" t="str">
        <f t="shared" si="38"/>
        <v/>
      </c>
      <c r="E278" s="53"/>
      <c r="F278" s="54"/>
      <c r="G278" s="76"/>
      <c r="H278" s="76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4"/>
      <c r="W278" s="51"/>
      <c r="X278" s="106"/>
      <c r="Y278" s="107" t="str">
        <f t="shared" si="34"/>
        <v/>
      </c>
      <c r="Z278" s="87" t="str">
        <f t="shared" si="33"/>
        <v/>
      </c>
      <c r="AA278" s="86" t="str">
        <f t="shared" si="35"/>
        <v/>
      </c>
      <c r="AB278" s="97">
        <f t="shared" si="36"/>
        <v>0</v>
      </c>
      <c r="AC278" s="55" t="str">
        <f t="shared" si="37"/>
        <v/>
      </c>
    </row>
    <row r="279" spans="2:29" s="3" customFormat="1" ht="14" x14ac:dyDescent="0.2">
      <c r="B279" s="55"/>
      <c r="C279" s="55"/>
      <c r="D279" s="67" t="str">
        <f t="shared" si="38"/>
        <v/>
      </c>
      <c r="E279" s="53"/>
      <c r="F279" s="54"/>
      <c r="G279" s="76"/>
      <c r="H279" s="76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4"/>
      <c r="W279" s="51"/>
      <c r="X279" s="106"/>
      <c r="Y279" s="107" t="str">
        <f t="shared" si="34"/>
        <v/>
      </c>
      <c r="Z279" s="87" t="str">
        <f t="shared" si="33"/>
        <v/>
      </c>
      <c r="AA279" s="86" t="str">
        <f t="shared" si="35"/>
        <v/>
      </c>
      <c r="AB279" s="97">
        <f t="shared" si="36"/>
        <v>0</v>
      </c>
      <c r="AC279" s="55" t="str">
        <f t="shared" si="37"/>
        <v/>
      </c>
    </row>
    <row r="280" spans="2:29" s="3" customFormat="1" ht="14" x14ac:dyDescent="0.2">
      <c r="B280" s="55"/>
      <c r="C280" s="55"/>
      <c r="D280" s="67" t="str">
        <f t="shared" si="38"/>
        <v/>
      </c>
      <c r="E280" s="53"/>
      <c r="F280" s="54"/>
      <c r="G280" s="76"/>
      <c r="H280" s="76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4"/>
      <c r="W280" s="51"/>
      <c r="X280" s="106"/>
      <c r="Y280" s="107" t="str">
        <f t="shared" si="34"/>
        <v/>
      </c>
      <c r="Z280" s="87" t="str">
        <f t="shared" si="33"/>
        <v/>
      </c>
      <c r="AA280" s="86" t="str">
        <f t="shared" si="35"/>
        <v/>
      </c>
      <c r="AB280" s="97">
        <f t="shared" si="36"/>
        <v>0</v>
      </c>
      <c r="AC280" s="55" t="str">
        <f t="shared" si="37"/>
        <v/>
      </c>
    </row>
    <row r="281" spans="2:29" s="3" customFormat="1" ht="14" x14ac:dyDescent="0.2">
      <c r="B281" s="55"/>
      <c r="C281" s="55"/>
      <c r="D281" s="67" t="str">
        <f t="shared" si="38"/>
        <v/>
      </c>
      <c r="E281" s="53"/>
      <c r="F281" s="54"/>
      <c r="G281" s="76"/>
      <c r="H281" s="76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4"/>
      <c r="W281" s="51"/>
      <c r="X281" s="106"/>
      <c r="Y281" s="107" t="str">
        <f t="shared" si="34"/>
        <v/>
      </c>
      <c r="Z281" s="87" t="str">
        <f t="shared" si="33"/>
        <v/>
      </c>
      <c r="AA281" s="86" t="str">
        <f t="shared" si="35"/>
        <v/>
      </c>
      <c r="AB281" s="97">
        <f t="shared" si="36"/>
        <v>0</v>
      </c>
      <c r="AC281" s="55" t="str">
        <f t="shared" si="37"/>
        <v/>
      </c>
    </row>
    <row r="282" spans="2:29" s="3" customFormat="1" ht="14" x14ac:dyDescent="0.2">
      <c r="B282" s="55"/>
      <c r="C282" s="55"/>
      <c r="D282" s="67" t="str">
        <f t="shared" si="38"/>
        <v/>
      </c>
      <c r="E282" s="53"/>
      <c r="F282" s="54"/>
      <c r="G282" s="76"/>
      <c r="H282" s="76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4"/>
      <c r="W282" s="51"/>
      <c r="X282" s="106"/>
      <c r="Y282" s="107" t="str">
        <f t="shared" si="34"/>
        <v/>
      </c>
      <c r="Z282" s="87" t="str">
        <f t="shared" si="33"/>
        <v/>
      </c>
      <c r="AA282" s="86" t="str">
        <f t="shared" si="35"/>
        <v/>
      </c>
      <c r="AB282" s="97">
        <f t="shared" si="36"/>
        <v>0</v>
      </c>
      <c r="AC282" s="55" t="str">
        <f t="shared" si="37"/>
        <v/>
      </c>
    </row>
    <row r="283" spans="2:29" s="3" customFormat="1" ht="14" x14ac:dyDescent="0.2">
      <c r="B283" s="55"/>
      <c r="C283" s="55"/>
      <c r="D283" s="67" t="str">
        <f t="shared" si="38"/>
        <v/>
      </c>
      <c r="E283" s="53"/>
      <c r="F283" s="54"/>
      <c r="G283" s="76"/>
      <c r="H283" s="76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4"/>
      <c r="W283" s="51"/>
      <c r="X283" s="106"/>
      <c r="Y283" s="107" t="str">
        <f t="shared" si="34"/>
        <v/>
      </c>
      <c r="Z283" s="87" t="str">
        <f t="shared" si="33"/>
        <v/>
      </c>
      <c r="AA283" s="86" t="str">
        <f t="shared" si="35"/>
        <v/>
      </c>
      <c r="AB283" s="97">
        <f t="shared" si="36"/>
        <v>0</v>
      </c>
      <c r="AC283" s="55" t="str">
        <f t="shared" si="37"/>
        <v/>
      </c>
    </row>
    <row r="284" spans="2:29" s="3" customFormat="1" ht="14" x14ac:dyDescent="0.2">
      <c r="B284" s="55"/>
      <c r="C284" s="55"/>
      <c r="D284" s="67" t="str">
        <f t="shared" si="38"/>
        <v/>
      </c>
      <c r="E284" s="53"/>
      <c r="F284" s="54"/>
      <c r="G284" s="76"/>
      <c r="H284" s="76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4"/>
      <c r="W284" s="51"/>
      <c r="X284" s="106"/>
      <c r="Y284" s="107" t="str">
        <f t="shared" si="34"/>
        <v/>
      </c>
      <c r="Z284" s="87" t="str">
        <f t="shared" si="33"/>
        <v/>
      </c>
      <c r="AA284" s="86" t="str">
        <f t="shared" si="35"/>
        <v/>
      </c>
      <c r="AB284" s="97">
        <f t="shared" si="36"/>
        <v>0</v>
      </c>
      <c r="AC284" s="55" t="str">
        <f t="shared" si="37"/>
        <v/>
      </c>
    </row>
    <row r="285" spans="2:29" s="3" customFormat="1" ht="14" x14ac:dyDescent="0.2">
      <c r="B285" s="55"/>
      <c r="C285" s="55"/>
      <c r="D285" s="67" t="str">
        <f t="shared" si="38"/>
        <v/>
      </c>
      <c r="E285" s="53"/>
      <c r="F285" s="54"/>
      <c r="G285" s="76"/>
      <c r="H285" s="76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4"/>
      <c r="W285" s="51"/>
      <c r="X285" s="106"/>
      <c r="Y285" s="107" t="str">
        <f t="shared" si="34"/>
        <v/>
      </c>
      <c r="Z285" s="87" t="str">
        <f t="shared" si="33"/>
        <v/>
      </c>
      <c r="AA285" s="86" t="str">
        <f t="shared" si="35"/>
        <v/>
      </c>
      <c r="AB285" s="97">
        <f t="shared" si="36"/>
        <v>0</v>
      </c>
      <c r="AC285" s="55" t="str">
        <f t="shared" si="37"/>
        <v/>
      </c>
    </row>
    <row r="286" spans="2:29" s="3" customFormat="1" ht="15" thickBot="1" x14ac:dyDescent="0.25">
      <c r="B286" s="56"/>
      <c r="C286" s="56"/>
      <c r="D286" s="100" t="str">
        <f t="shared" si="38"/>
        <v/>
      </c>
      <c r="E286" s="57"/>
      <c r="F286" s="58"/>
      <c r="G286" s="101"/>
      <c r="H286" s="81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3"/>
      <c r="W286" s="102"/>
      <c r="X286" s="101"/>
      <c r="Y286" s="103" t="str">
        <f t="shared" si="34"/>
        <v/>
      </c>
      <c r="Z286" s="99" t="str">
        <f t="shared" si="33"/>
        <v/>
      </c>
      <c r="AA286" s="99" t="str">
        <f t="shared" si="35"/>
        <v/>
      </c>
      <c r="AB286" s="97">
        <f t="shared" si="36"/>
        <v>0</v>
      </c>
      <c r="AC286" s="56" t="str">
        <f t="shared" si="37"/>
        <v/>
      </c>
    </row>
  </sheetData>
  <sheetProtection selectLockedCells="1"/>
  <sortState caseSensitive="1" ref="B12:AB462">
    <sortCondition descending="1" ref="AB12:AB462"/>
    <sortCondition ref="E12:E462"/>
    <sortCondition ref="D12:D462"/>
  </sortState>
  <mergeCells count="12">
    <mergeCell ref="F2:W3"/>
    <mergeCell ref="AA9:AA10"/>
    <mergeCell ref="Y9:Y10"/>
    <mergeCell ref="Z9:Z10"/>
    <mergeCell ref="H9:V9"/>
    <mergeCell ref="F9:F10"/>
    <mergeCell ref="W9:X9"/>
    <mergeCell ref="B9:B11"/>
    <mergeCell ref="E9:E11"/>
    <mergeCell ref="D9:D11"/>
    <mergeCell ref="C9:C11"/>
    <mergeCell ref="F6:W6"/>
  </mergeCells>
  <conditionalFormatting sqref="C12:AB319 B12:B149 B151:B319">
    <cfRule type="expression" dxfId="15" priority="128">
      <formula>$D12="J12h"</formula>
    </cfRule>
    <cfRule type="expression" dxfId="14" priority="129">
      <formula>$D12="J13h"</formula>
    </cfRule>
    <cfRule type="expression" dxfId="13" priority="130">
      <formula>$D12="J14h"</formula>
    </cfRule>
    <cfRule type="expression" dxfId="12" priority="131">
      <formula>$D12="J12f"</formula>
    </cfRule>
    <cfRule type="expression" dxfId="11" priority="132">
      <formula>$D12="J13f"</formula>
    </cfRule>
    <cfRule type="expression" dxfId="10" priority="133">
      <formula>$D12="J14f"</formula>
    </cfRule>
  </conditionalFormatting>
  <conditionalFormatting sqref="H12:V286">
    <cfRule type="expression" dxfId="9" priority="13">
      <formula>AND(H12=0,H12&lt;&gt;"")</formula>
    </cfRule>
    <cfRule type="expression" dxfId="8" priority="14">
      <formula>H12=30</formula>
    </cfRule>
    <cfRule type="expression" dxfId="7" priority="15">
      <formula>H12=20</formula>
    </cfRule>
    <cfRule type="expression" dxfId="6" priority="16">
      <formula>H12=10</formula>
    </cfRule>
  </conditionalFormatting>
  <conditionalFormatting sqref="AC12:AC286">
    <cfRule type="expression" dxfId="5" priority="1">
      <formula>$D12="J12h"</formula>
    </cfRule>
    <cfRule type="expression" dxfId="4" priority="2">
      <formula>$D12="J13h"</formula>
    </cfRule>
    <cfRule type="expression" dxfId="3" priority="3">
      <formula>$D12="J14h"</formula>
    </cfRule>
    <cfRule type="expression" dxfId="2" priority="4">
      <formula>$D12="J12f"</formula>
    </cfRule>
    <cfRule type="expression" dxfId="1" priority="5">
      <formula>$D12="J13f"</formula>
    </cfRule>
    <cfRule type="expression" dxfId="0" priority="6">
      <formula>$D12="J14f"</formula>
    </cfRule>
  </conditionalFormatting>
  <dataValidations count="1">
    <dataValidation type="list" showInputMessage="1" showErrorMessage="1" sqref="W12:W286" xr:uid="{00000000-0002-0000-0000-000000000000}">
      <formula1>"Ergo,Course + Ergo"</formula1>
    </dataValidation>
  </dataValidations>
  <pageMargins left="0.75" right="0.75" top="0.22" bottom="0.34" header="0.16" footer="0.23"/>
  <pageSetup paperSize="9" scale="14" orientation="landscape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rier">
                <anchor moveWithCells="1">
                  <from>
                    <xdr:col>27</xdr:col>
                    <xdr:colOff>63500</xdr:colOff>
                    <xdr:row>9</xdr:row>
                    <xdr:rowOff>317500</xdr:rowOff>
                  </from>
                  <to>
                    <xdr:col>27</xdr:col>
                    <xdr:colOff>1130300</xdr:colOff>
                    <xdr:row>9</xdr:row>
                    <xdr:rowOff>736600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TriNom">
                <anchor moveWithCells="1" sizeWithCells="1">
                  <from>
                    <xdr:col>1</xdr:col>
                    <xdr:colOff>393700</xdr:colOff>
                    <xdr:row>9</xdr:row>
                    <xdr:rowOff>698500</xdr:rowOff>
                  </from>
                  <to>
                    <xdr:col>1</xdr:col>
                    <xdr:colOff>2273300</xdr:colOff>
                    <xdr:row>10</xdr:row>
                    <xdr:rowOff>25400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B1:F175"/>
  <sheetViews>
    <sheetView workbookViewId="0">
      <selection activeCell="F3" sqref="F3"/>
    </sheetView>
  </sheetViews>
  <sheetFormatPr baseColWidth="10" defaultColWidth="10.83203125" defaultRowHeight="16" x14ac:dyDescent="0.2"/>
  <cols>
    <col min="1" max="1" width="10.83203125" style="1"/>
    <col min="2" max="3" width="20.83203125" style="1" customWidth="1"/>
    <col min="4" max="16384" width="10.83203125" style="1"/>
  </cols>
  <sheetData>
    <row r="1" spans="2:6" x14ac:dyDescent="0.2">
      <c r="F1" s="42" t="s">
        <v>20</v>
      </c>
    </row>
    <row r="2" spans="2:6" ht="17" customHeight="1" x14ac:dyDescent="0.2">
      <c r="B2" s="151" t="s">
        <v>6</v>
      </c>
      <c r="C2" s="151"/>
      <c r="D2" s="4"/>
      <c r="F2" s="42" t="s">
        <v>19</v>
      </c>
    </row>
    <row r="3" spans="2:6" x14ac:dyDescent="0.2">
      <c r="B3" s="154" t="s">
        <v>18</v>
      </c>
      <c r="C3" s="154"/>
      <c r="D3" s="40"/>
      <c r="F3" s="42" t="s">
        <v>21</v>
      </c>
    </row>
    <row r="4" spans="2:6" ht="17" x14ac:dyDescent="0.2">
      <c r="B4" s="13" t="s">
        <v>3</v>
      </c>
      <c r="C4" s="5" t="s">
        <v>4</v>
      </c>
      <c r="D4" s="37" t="s">
        <v>5</v>
      </c>
    </row>
    <row r="5" spans="2:6" x14ac:dyDescent="0.2">
      <c r="B5" s="16">
        <v>1.1499999999999999</v>
      </c>
      <c r="C5" s="19">
        <v>1.4</v>
      </c>
      <c r="D5" s="31">
        <v>1</v>
      </c>
    </row>
    <row r="6" spans="2:6" x14ac:dyDescent="0.2">
      <c r="B6" s="16">
        <v>1.2</v>
      </c>
      <c r="C6" s="19">
        <v>1.45</v>
      </c>
      <c r="D6" s="32">
        <v>2</v>
      </c>
    </row>
    <row r="7" spans="2:6" x14ac:dyDescent="0.2">
      <c r="B7" s="16">
        <v>1.25</v>
      </c>
      <c r="C7" s="19">
        <v>1.5</v>
      </c>
      <c r="D7" s="32">
        <v>3</v>
      </c>
    </row>
    <row r="8" spans="2:6" x14ac:dyDescent="0.2">
      <c r="B8" s="16">
        <v>1.3</v>
      </c>
      <c r="C8" s="19">
        <v>1.55</v>
      </c>
      <c r="D8" s="32">
        <v>4</v>
      </c>
    </row>
    <row r="9" spans="2:6" x14ac:dyDescent="0.2">
      <c r="B9" s="16">
        <v>1.35</v>
      </c>
      <c r="C9" s="19">
        <v>1.6</v>
      </c>
      <c r="D9" s="33">
        <v>5</v>
      </c>
    </row>
    <row r="10" spans="2:6" x14ac:dyDescent="0.2">
      <c r="B10" s="17">
        <v>1.4</v>
      </c>
      <c r="C10" s="20">
        <v>1.65</v>
      </c>
      <c r="D10" s="32">
        <v>6</v>
      </c>
    </row>
    <row r="11" spans="2:6" x14ac:dyDescent="0.2">
      <c r="B11" s="16">
        <v>1.45</v>
      </c>
      <c r="C11" s="19">
        <v>1.7</v>
      </c>
      <c r="D11" s="32">
        <v>7</v>
      </c>
    </row>
    <row r="12" spans="2:6" x14ac:dyDescent="0.2">
      <c r="B12" s="16">
        <v>1.5</v>
      </c>
      <c r="C12" s="19">
        <v>1.75</v>
      </c>
      <c r="D12" s="32">
        <v>8</v>
      </c>
    </row>
    <row r="13" spans="2:6" x14ac:dyDescent="0.2">
      <c r="B13" s="16">
        <v>1.55</v>
      </c>
      <c r="C13" s="19">
        <v>1.8</v>
      </c>
      <c r="D13" s="32">
        <v>9</v>
      </c>
    </row>
    <row r="14" spans="2:6" x14ac:dyDescent="0.2">
      <c r="B14" s="18">
        <v>1.6</v>
      </c>
      <c r="C14" s="21">
        <v>1.85</v>
      </c>
      <c r="D14" s="32">
        <v>10</v>
      </c>
    </row>
    <row r="15" spans="2:6" x14ac:dyDescent="0.2">
      <c r="B15" s="16">
        <v>1.65</v>
      </c>
      <c r="C15" s="19">
        <v>1.9</v>
      </c>
      <c r="D15" s="31">
        <v>11</v>
      </c>
    </row>
    <row r="16" spans="2:6" x14ac:dyDescent="0.2">
      <c r="B16" s="16">
        <v>1.7</v>
      </c>
      <c r="C16" s="19">
        <v>1.95</v>
      </c>
      <c r="D16" s="32">
        <v>12</v>
      </c>
    </row>
    <row r="17" spans="2:4" x14ac:dyDescent="0.2">
      <c r="B17" s="16">
        <v>1.75</v>
      </c>
      <c r="C17" s="19">
        <v>2</v>
      </c>
      <c r="D17" s="32">
        <v>13</v>
      </c>
    </row>
    <row r="18" spans="2:4" x14ac:dyDescent="0.2">
      <c r="B18" s="16">
        <v>1.8</v>
      </c>
      <c r="C18" s="19">
        <v>2.0499999999999998</v>
      </c>
      <c r="D18" s="32">
        <v>14</v>
      </c>
    </row>
    <row r="19" spans="2:4" x14ac:dyDescent="0.2">
      <c r="B19" s="16">
        <v>1.85</v>
      </c>
      <c r="C19" s="19">
        <v>2.1</v>
      </c>
      <c r="D19" s="33">
        <v>15</v>
      </c>
    </row>
    <row r="20" spans="2:4" x14ac:dyDescent="0.2">
      <c r="B20" s="17">
        <v>1.9</v>
      </c>
      <c r="C20" s="20">
        <v>2.15</v>
      </c>
      <c r="D20" s="32">
        <v>16</v>
      </c>
    </row>
    <row r="21" spans="2:4" x14ac:dyDescent="0.2">
      <c r="B21" s="16">
        <v>1.95</v>
      </c>
      <c r="C21" s="19">
        <v>2.25</v>
      </c>
      <c r="D21" s="32">
        <v>17</v>
      </c>
    </row>
    <row r="22" spans="2:4" x14ac:dyDescent="0.2">
      <c r="B22" s="16">
        <v>2</v>
      </c>
      <c r="C22" s="19">
        <v>2.2999999999999998</v>
      </c>
      <c r="D22" s="32">
        <v>18</v>
      </c>
    </row>
    <row r="23" spans="2:4" x14ac:dyDescent="0.2">
      <c r="B23" s="16">
        <v>2.0499999999999998</v>
      </c>
      <c r="C23" s="19">
        <v>2.35</v>
      </c>
      <c r="D23" s="32">
        <v>19</v>
      </c>
    </row>
    <row r="24" spans="2:4" x14ac:dyDescent="0.2">
      <c r="B24" s="18">
        <v>2.1</v>
      </c>
      <c r="C24" s="21">
        <v>2.4</v>
      </c>
      <c r="D24" s="33">
        <v>20</v>
      </c>
    </row>
    <row r="25" spans="2:4" x14ac:dyDescent="0.2">
      <c r="B25" s="43">
        <v>3</v>
      </c>
      <c r="C25" s="43">
        <v>3</v>
      </c>
      <c r="D25" s="44">
        <v>20</v>
      </c>
    </row>
    <row r="27" spans="2:4" x14ac:dyDescent="0.2">
      <c r="B27" s="151" t="s">
        <v>7</v>
      </c>
      <c r="C27" s="151"/>
    </row>
    <row r="28" spans="2:4" x14ac:dyDescent="0.2">
      <c r="B28" s="152" t="s">
        <v>18</v>
      </c>
      <c r="C28" s="153"/>
      <c r="D28" s="40"/>
    </row>
    <row r="29" spans="2:4" ht="17" x14ac:dyDescent="0.2">
      <c r="B29" s="11" t="s">
        <v>3</v>
      </c>
      <c r="C29" s="7" t="s">
        <v>4</v>
      </c>
      <c r="D29" s="7" t="s">
        <v>5</v>
      </c>
    </row>
    <row r="30" spans="2:4" x14ac:dyDescent="0.2">
      <c r="B30" s="20">
        <v>6.7</v>
      </c>
      <c r="C30" s="22">
        <v>8.0500000000000007</v>
      </c>
      <c r="D30" s="31">
        <v>1</v>
      </c>
    </row>
    <row r="31" spans="2:4" x14ac:dyDescent="0.2">
      <c r="B31" s="19">
        <v>6.85</v>
      </c>
      <c r="C31" s="23">
        <v>8.1999999999999993</v>
      </c>
      <c r="D31" s="12">
        <v>2</v>
      </c>
    </row>
    <row r="32" spans="2:4" x14ac:dyDescent="0.2">
      <c r="B32" s="19">
        <v>7</v>
      </c>
      <c r="C32" s="23">
        <v>8.35</v>
      </c>
      <c r="D32" s="12">
        <v>3</v>
      </c>
    </row>
    <row r="33" spans="2:4" x14ac:dyDescent="0.2">
      <c r="B33" s="19">
        <v>7.1</v>
      </c>
      <c r="C33" s="23">
        <v>8.5</v>
      </c>
      <c r="D33" s="12">
        <v>4</v>
      </c>
    </row>
    <row r="34" spans="2:4" x14ac:dyDescent="0.2">
      <c r="B34" s="21">
        <v>7.25</v>
      </c>
      <c r="C34" s="24">
        <v>8.65</v>
      </c>
      <c r="D34" s="33">
        <v>5</v>
      </c>
    </row>
    <row r="35" spans="2:4" x14ac:dyDescent="0.2">
      <c r="B35" s="19">
        <v>7.4</v>
      </c>
      <c r="C35" s="23">
        <v>8.9</v>
      </c>
      <c r="D35" s="32">
        <v>6</v>
      </c>
    </row>
    <row r="36" spans="2:4" x14ac:dyDescent="0.2">
      <c r="B36" s="19">
        <v>7.55</v>
      </c>
      <c r="C36" s="23">
        <v>9.0500000000000007</v>
      </c>
      <c r="D36" s="12">
        <v>7</v>
      </c>
    </row>
    <row r="37" spans="2:4" x14ac:dyDescent="0.2">
      <c r="B37" s="19">
        <v>7.7</v>
      </c>
      <c r="C37" s="23">
        <v>9.1999999999999993</v>
      </c>
      <c r="D37" s="12">
        <v>8</v>
      </c>
    </row>
    <row r="38" spans="2:4" x14ac:dyDescent="0.2">
      <c r="B38" s="19">
        <v>7.85</v>
      </c>
      <c r="C38" s="23">
        <v>9.35</v>
      </c>
      <c r="D38" s="12">
        <v>9</v>
      </c>
    </row>
    <row r="39" spans="2:4" x14ac:dyDescent="0.2">
      <c r="B39" s="19">
        <v>8</v>
      </c>
      <c r="C39" s="23">
        <v>9.5</v>
      </c>
      <c r="D39" s="32">
        <v>10</v>
      </c>
    </row>
    <row r="40" spans="2:4" x14ac:dyDescent="0.2">
      <c r="B40" s="20">
        <v>8.15</v>
      </c>
      <c r="C40" s="22">
        <v>9.65</v>
      </c>
      <c r="D40" s="31">
        <v>11</v>
      </c>
    </row>
    <row r="41" spans="2:4" x14ac:dyDescent="0.2">
      <c r="B41" s="19">
        <v>8.3000000000000007</v>
      </c>
      <c r="C41" s="23">
        <v>9.8000000000000007</v>
      </c>
      <c r="D41" s="12">
        <v>12</v>
      </c>
    </row>
    <row r="42" spans="2:4" x14ac:dyDescent="0.2">
      <c r="B42" s="19">
        <v>8.4499999999999993</v>
      </c>
      <c r="C42" s="23">
        <v>9.9499999999999993</v>
      </c>
      <c r="D42" s="12">
        <v>13</v>
      </c>
    </row>
    <row r="43" spans="2:4" x14ac:dyDescent="0.2">
      <c r="B43" s="19">
        <v>8.6</v>
      </c>
      <c r="C43" s="23">
        <v>10.1</v>
      </c>
      <c r="D43" s="12">
        <v>14</v>
      </c>
    </row>
    <row r="44" spans="2:4" x14ac:dyDescent="0.2">
      <c r="B44" s="21">
        <v>8.75</v>
      </c>
      <c r="C44" s="24">
        <v>10.25</v>
      </c>
      <c r="D44" s="33">
        <v>15</v>
      </c>
    </row>
    <row r="45" spans="2:4" x14ac:dyDescent="0.2">
      <c r="B45" s="19">
        <v>8.9</v>
      </c>
      <c r="C45" s="23">
        <v>10.4</v>
      </c>
      <c r="D45" s="32">
        <v>16</v>
      </c>
    </row>
    <row r="46" spans="2:4" x14ac:dyDescent="0.2">
      <c r="B46" s="19">
        <v>9.0500000000000007</v>
      </c>
      <c r="C46" s="23">
        <v>10.55</v>
      </c>
      <c r="D46" s="12">
        <v>17</v>
      </c>
    </row>
    <row r="47" spans="2:4" x14ac:dyDescent="0.2">
      <c r="B47" s="19">
        <v>9.1999999999999993</v>
      </c>
      <c r="C47" s="23">
        <v>10.7</v>
      </c>
      <c r="D47" s="12">
        <v>18</v>
      </c>
    </row>
    <row r="48" spans="2:4" x14ac:dyDescent="0.2">
      <c r="B48" s="19">
        <v>9.35</v>
      </c>
      <c r="C48" s="23">
        <v>10.85</v>
      </c>
      <c r="D48" s="12">
        <v>19</v>
      </c>
    </row>
    <row r="49" spans="2:4" x14ac:dyDescent="0.2">
      <c r="B49" s="21">
        <v>9.5</v>
      </c>
      <c r="C49" s="24">
        <v>11</v>
      </c>
      <c r="D49" s="33">
        <v>20</v>
      </c>
    </row>
    <row r="50" spans="2:4" x14ac:dyDescent="0.2">
      <c r="B50" s="43">
        <v>15</v>
      </c>
      <c r="C50" s="43">
        <v>15</v>
      </c>
      <c r="D50" s="44">
        <v>20</v>
      </c>
    </row>
    <row r="52" spans="2:4" x14ac:dyDescent="0.2">
      <c r="B52" s="155" t="s">
        <v>10</v>
      </c>
      <c r="C52" s="155"/>
    </row>
    <row r="53" spans="2:4" x14ac:dyDescent="0.2">
      <c r="B53" s="152" t="s">
        <v>8</v>
      </c>
      <c r="C53" s="153"/>
      <c r="D53" s="40"/>
    </row>
    <row r="54" spans="2:4" ht="17" x14ac:dyDescent="0.2">
      <c r="B54" s="6" t="s">
        <v>3</v>
      </c>
      <c r="C54" s="11" t="s">
        <v>4</v>
      </c>
      <c r="D54" s="37" t="s">
        <v>5</v>
      </c>
    </row>
    <row r="55" spans="2:4" ht="17" x14ac:dyDescent="0.2">
      <c r="B55" s="36" t="s">
        <v>9</v>
      </c>
      <c r="C55" s="31" t="s">
        <v>9</v>
      </c>
      <c r="D55" s="31">
        <v>1</v>
      </c>
    </row>
    <row r="56" spans="2:4" ht="17" x14ac:dyDescent="0.2">
      <c r="B56" s="8" t="s">
        <v>9</v>
      </c>
      <c r="C56" s="12" t="s">
        <v>9</v>
      </c>
      <c r="D56" s="32">
        <v>2</v>
      </c>
    </row>
    <row r="57" spans="2:4" ht="17" x14ac:dyDescent="0.2">
      <c r="B57" s="8" t="s">
        <v>9</v>
      </c>
      <c r="C57" s="12">
        <v>16</v>
      </c>
      <c r="D57" s="32">
        <v>3</v>
      </c>
    </row>
    <row r="58" spans="2:4" x14ac:dyDescent="0.2">
      <c r="B58" s="8">
        <v>8</v>
      </c>
      <c r="C58" s="12">
        <v>18</v>
      </c>
      <c r="D58" s="32">
        <v>4</v>
      </c>
    </row>
    <row r="59" spans="2:4" x14ac:dyDescent="0.2">
      <c r="B59" s="35">
        <v>10</v>
      </c>
      <c r="C59" s="33">
        <v>20</v>
      </c>
      <c r="D59" s="33">
        <v>5</v>
      </c>
    </row>
    <row r="60" spans="2:4" x14ac:dyDescent="0.2">
      <c r="B60" s="36">
        <v>12</v>
      </c>
      <c r="C60" s="31">
        <v>22</v>
      </c>
      <c r="D60" s="32">
        <v>6</v>
      </c>
    </row>
    <row r="61" spans="2:4" x14ac:dyDescent="0.2">
      <c r="B61" s="8">
        <v>14</v>
      </c>
      <c r="C61" s="12">
        <v>24</v>
      </c>
      <c r="D61" s="32">
        <v>7</v>
      </c>
    </row>
    <row r="62" spans="2:4" x14ac:dyDescent="0.2">
      <c r="B62" s="8">
        <v>16</v>
      </c>
      <c r="C62" s="12">
        <v>26</v>
      </c>
      <c r="D62" s="32">
        <v>8</v>
      </c>
    </row>
    <row r="63" spans="2:4" x14ac:dyDescent="0.2">
      <c r="B63" s="8">
        <v>18</v>
      </c>
      <c r="C63" s="12">
        <v>28</v>
      </c>
      <c r="D63" s="32">
        <v>9</v>
      </c>
    </row>
    <row r="64" spans="2:4" x14ac:dyDescent="0.2">
      <c r="B64" s="35">
        <v>20</v>
      </c>
      <c r="C64" s="33">
        <v>30</v>
      </c>
      <c r="D64" s="32">
        <v>10</v>
      </c>
    </row>
    <row r="65" spans="2:4" x14ac:dyDescent="0.2">
      <c r="B65" s="36">
        <v>22</v>
      </c>
      <c r="C65" s="31">
        <v>32</v>
      </c>
      <c r="D65" s="31">
        <v>11</v>
      </c>
    </row>
    <row r="66" spans="2:4" x14ac:dyDescent="0.2">
      <c r="B66" s="8">
        <v>24</v>
      </c>
      <c r="C66" s="12">
        <v>34</v>
      </c>
      <c r="D66" s="32">
        <v>12</v>
      </c>
    </row>
    <row r="67" spans="2:4" x14ac:dyDescent="0.2">
      <c r="B67" s="8">
        <v>26</v>
      </c>
      <c r="C67" s="12">
        <v>36</v>
      </c>
      <c r="D67" s="32">
        <v>13</v>
      </c>
    </row>
    <row r="68" spans="2:4" x14ac:dyDescent="0.2">
      <c r="B68" s="8">
        <v>28</v>
      </c>
      <c r="C68" s="12">
        <v>38</v>
      </c>
      <c r="D68" s="32">
        <v>14</v>
      </c>
    </row>
    <row r="69" spans="2:4" x14ac:dyDescent="0.2">
      <c r="B69" s="35">
        <v>30</v>
      </c>
      <c r="C69" s="33">
        <v>40</v>
      </c>
      <c r="D69" s="33">
        <v>15</v>
      </c>
    </row>
    <row r="70" spans="2:4" x14ac:dyDescent="0.2">
      <c r="B70" s="36">
        <v>32</v>
      </c>
      <c r="C70" s="31">
        <v>42</v>
      </c>
      <c r="D70" s="32">
        <v>16</v>
      </c>
    </row>
    <row r="71" spans="2:4" x14ac:dyDescent="0.2">
      <c r="B71" s="8">
        <v>34</v>
      </c>
      <c r="C71" s="12">
        <v>44</v>
      </c>
      <c r="D71" s="32">
        <v>17</v>
      </c>
    </row>
    <row r="72" spans="2:4" x14ac:dyDescent="0.2">
      <c r="B72" s="8">
        <v>36</v>
      </c>
      <c r="C72" s="12">
        <v>46</v>
      </c>
      <c r="D72" s="32">
        <v>18</v>
      </c>
    </row>
    <row r="73" spans="2:4" x14ac:dyDescent="0.2">
      <c r="B73" s="8">
        <v>38</v>
      </c>
      <c r="C73" s="12">
        <v>48</v>
      </c>
      <c r="D73" s="32">
        <v>19</v>
      </c>
    </row>
    <row r="74" spans="2:4" x14ac:dyDescent="0.2">
      <c r="B74" s="35">
        <v>40</v>
      </c>
      <c r="C74" s="33">
        <v>50</v>
      </c>
      <c r="D74" s="33">
        <v>20</v>
      </c>
    </row>
    <row r="75" spans="2:4" x14ac:dyDescent="0.2">
      <c r="B75" s="45">
        <v>100</v>
      </c>
      <c r="C75" s="45">
        <v>100</v>
      </c>
      <c r="D75" s="44">
        <v>20</v>
      </c>
    </row>
    <row r="77" spans="2:4" x14ac:dyDescent="0.2">
      <c r="B77" s="155" t="s">
        <v>11</v>
      </c>
      <c r="C77" s="155"/>
    </row>
    <row r="78" spans="2:4" x14ac:dyDescent="0.2">
      <c r="B78" s="156" t="s">
        <v>17</v>
      </c>
      <c r="C78" s="157"/>
      <c r="D78" s="41"/>
    </row>
    <row r="79" spans="2:4" ht="17" x14ac:dyDescent="0.2">
      <c r="B79" s="14" t="s">
        <v>3</v>
      </c>
      <c r="C79" s="15" t="s">
        <v>4</v>
      </c>
      <c r="D79" s="37" t="s">
        <v>5</v>
      </c>
    </row>
    <row r="80" spans="2:4" x14ac:dyDescent="0.2">
      <c r="B80" s="36">
        <v>1</v>
      </c>
      <c r="C80" s="31">
        <v>1</v>
      </c>
      <c r="D80" s="31">
        <v>1</v>
      </c>
    </row>
    <row r="81" spans="2:4" x14ac:dyDescent="0.2">
      <c r="B81" s="8">
        <v>2</v>
      </c>
      <c r="C81" s="12">
        <v>4</v>
      </c>
      <c r="D81" s="32">
        <v>2</v>
      </c>
    </row>
    <row r="82" spans="2:4" x14ac:dyDescent="0.2">
      <c r="B82" s="8">
        <v>3</v>
      </c>
      <c r="C82" s="12">
        <v>7</v>
      </c>
      <c r="D82" s="32">
        <v>3</v>
      </c>
    </row>
    <row r="83" spans="2:4" x14ac:dyDescent="0.2">
      <c r="B83" s="8">
        <v>4</v>
      </c>
      <c r="C83" s="12">
        <v>10</v>
      </c>
      <c r="D83" s="32">
        <v>4</v>
      </c>
    </row>
    <row r="84" spans="2:4" x14ac:dyDescent="0.2">
      <c r="B84" s="35">
        <v>5</v>
      </c>
      <c r="C84" s="33">
        <v>13</v>
      </c>
      <c r="D84" s="33">
        <v>5</v>
      </c>
    </row>
    <row r="85" spans="2:4" x14ac:dyDescent="0.2">
      <c r="B85" s="34">
        <v>6</v>
      </c>
      <c r="C85" s="32">
        <v>16</v>
      </c>
      <c r="D85" s="32">
        <v>6</v>
      </c>
    </row>
    <row r="86" spans="2:4" x14ac:dyDescent="0.2">
      <c r="B86" s="8">
        <v>7</v>
      </c>
      <c r="C86" s="12">
        <v>17</v>
      </c>
      <c r="D86" s="32">
        <v>7</v>
      </c>
    </row>
    <row r="87" spans="2:4" x14ac:dyDescent="0.2">
      <c r="B87" s="8">
        <v>8</v>
      </c>
      <c r="C87" s="12">
        <v>18</v>
      </c>
      <c r="D87" s="32">
        <v>8</v>
      </c>
    </row>
    <row r="88" spans="2:4" x14ac:dyDescent="0.2">
      <c r="B88" s="8">
        <v>9</v>
      </c>
      <c r="C88" s="12">
        <v>19</v>
      </c>
      <c r="D88" s="32">
        <v>9</v>
      </c>
    </row>
    <row r="89" spans="2:4" x14ac:dyDescent="0.2">
      <c r="B89" s="34">
        <v>10</v>
      </c>
      <c r="C89" s="32">
        <v>20</v>
      </c>
      <c r="D89" s="32">
        <v>10</v>
      </c>
    </row>
    <row r="90" spans="2:4" x14ac:dyDescent="0.2">
      <c r="B90" s="36">
        <v>11</v>
      </c>
      <c r="C90" s="31">
        <v>21</v>
      </c>
      <c r="D90" s="31">
        <v>11</v>
      </c>
    </row>
    <row r="91" spans="2:4" x14ac:dyDescent="0.2">
      <c r="B91" s="8">
        <v>12</v>
      </c>
      <c r="C91" s="12">
        <v>22</v>
      </c>
      <c r="D91" s="32">
        <v>12</v>
      </c>
    </row>
    <row r="92" spans="2:4" x14ac:dyDescent="0.2">
      <c r="B92" s="8">
        <v>13</v>
      </c>
      <c r="C92" s="12">
        <v>23</v>
      </c>
      <c r="D92" s="32">
        <v>13</v>
      </c>
    </row>
    <row r="93" spans="2:4" x14ac:dyDescent="0.2">
      <c r="B93" s="8">
        <v>14</v>
      </c>
      <c r="C93" s="12">
        <v>24</v>
      </c>
      <c r="D93" s="32">
        <v>14</v>
      </c>
    </row>
    <row r="94" spans="2:4" x14ac:dyDescent="0.2">
      <c r="B94" s="35">
        <v>15</v>
      </c>
      <c r="C94" s="33">
        <v>25</v>
      </c>
      <c r="D94" s="33">
        <v>15</v>
      </c>
    </row>
    <row r="95" spans="2:4" x14ac:dyDescent="0.2">
      <c r="B95" s="34">
        <v>16</v>
      </c>
      <c r="C95" s="32">
        <v>26</v>
      </c>
      <c r="D95" s="32">
        <v>16</v>
      </c>
    </row>
    <row r="96" spans="2:4" x14ac:dyDescent="0.2">
      <c r="B96" s="8">
        <v>17</v>
      </c>
      <c r="C96" s="12">
        <v>27</v>
      </c>
      <c r="D96" s="32">
        <v>17</v>
      </c>
    </row>
    <row r="97" spans="2:4" x14ac:dyDescent="0.2">
      <c r="B97" s="8">
        <v>18</v>
      </c>
      <c r="C97" s="12">
        <v>28</v>
      </c>
      <c r="D97" s="32">
        <v>18</v>
      </c>
    </row>
    <row r="98" spans="2:4" x14ac:dyDescent="0.2">
      <c r="B98" s="8">
        <v>19</v>
      </c>
      <c r="C98" s="12">
        <v>29</v>
      </c>
      <c r="D98" s="32">
        <v>19</v>
      </c>
    </row>
    <row r="99" spans="2:4" x14ac:dyDescent="0.2">
      <c r="B99" s="35">
        <v>20</v>
      </c>
      <c r="C99" s="33">
        <v>30</v>
      </c>
      <c r="D99" s="33">
        <v>20</v>
      </c>
    </row>
    <row r="100" spans="2:4" x14ac:dyDescent="0.2">
      <c r="B100" s="45">
        <v>50</v>
      </c>
      <c r="C100" s="45">
        <v>50</v>
      </c>
      <c r="D100" s="45">
        <v>20</v>
      </c>
    </row>
    <row r="102" spans="2:4" x14ac:dyDescent="0.2">
      <c r="B102" s="155" t="s">
        <v>12</v>
      </c>
      <c r="C102" s="155"/>
    </row>
    <row r="103" spans="2:4" x14ac:dyDescent="0.2">
      <c r="B103" s="158" t="s">
        <v>17</v>
      </c>
      <c r="C103" s="159"/>
      <c r="D103" s="41"/>
    </row>
    <row r="104" spans="2:4" ht="17" x14ac:dyDescent="0.2">
      <c r="B104" s="14" t="s">
        <v>3</v>
      </c>
      <c r="C104" s="15" t="s">
        <v>4</v>
      </c>
      <c r="D104" s="37" t="s">
        <v>5</v>
      </c>
    </row>
    <row r="105" spans="2:4" x14ac:dyDescent="0.2">
      <c r="B105" s="34">
        <v>4</v>
      </c>
      <c r="C105" s="32">
        <v>4</v>
      </c>
      <c r="D105" s="31">
        <v>1</v>
      </c>
    </row>
    <row r="106" spans="2:4" x14ac:dyDescent="0.2">
      <c r="B106" s="8">
        <v>8</v>
      </c>
      <c r="C106" s="12">
        <v>8</v>
      </c>
      <c r="D106" s="32">
        <v>2</v>
      </c>
    </row>
    <row r="107" spans="2:4" x14ac:dyDescent="0.2">
      <c r="B107" s="8">
        <v>12</v>
      </c>
      <c r="C107" s="12">
        <v>12</v>
      </c>
      <c r="D107" s="32">
        <v>3</v>
      </c>
    </row>
    <row r="108" spans="2:4" x14ac:dyDescent="0.2">
      <c r="B108" s="8">
        <v>16</v>
      </c>
      <c r="C108" s="12">
        <v>16</v>
      </c>
      <c r="D108" s="32">
        <v>4</v>
      </c>
    </row>
    <row r="109" spans="2:4" x14ac:dyDescent="0.2">
      <c r="B109" s="8">
        <v>20</v>
      </c>
      <c r="C109" s="12">
        <v>20</v>
      </c>
      <c r="D109" s="33">
        <v>5</v>
      </c>
    </row>
    <row r="110" spans="2:4" x14ac:dyDescent="0.2">
      <c r="B110" s="36">
        <v>21</v>
      </c>
      <c r="C110" s="31">
        <v>21</v>
      </c>
      <c r="D110" s="32">
        <v>6</v>
      </c>
    </row>
    <row r="111" spans="2:4" x14ac:dyDescent="0.2">
      <c r="B111" s="8">
        <v>22</v>
      </c>
      <c r="C111" s="12">
        <v>22</v>
      </c>
      <c r="D111" s="32">
        <v>7</v>
      </c>
    </row>
    <row r="112" spans="2:4" x14ac:dyDescent="0.2">
      <c r="B112" s="8">
        <v>23</v>
      </c>
      <c r="C112" s="12">
        <v>23</v>
      </c>
      <c r="D112" s="32">
        <v>8</v>
      </c>
    </row>
    <row r="113" spans="2:4" x14ac:dyDescent="0.2">
      <c r="B113" s="8">
        <v>24</v>
      </c>
      <c r="C113" s="12">
        <v>24</v>
      </c>
      <c r="D113" s="32">
        <v>9</v>
      </c>
    </row>
    <row r="114" spans="2:4" x14ac:dyDescent="0.2">
      <c r="B114" s="35">
        <v>25</v>
      </c>
      <c r="C114" s="33">
        <v>25</v>
      </c>
      <c r="D114" s="32">
        <v>10</v>
      </c>
    </row>
    <row r="115" spans="2:4" x14ac:dyDescent="0.2">
      <c r="B115" s="36">
        <v>26</v>
      </c>
      <c r="C115" s="31">
        <v>26</v>
      </c>
      <c r="D115" s="31">
        <v>11</v>
      </c>
    </row>
    <row r="116" spans="2:4" x14ac:dyDescent="0.2">
      <c r="B116" s="8">
        <v>27</v>
      </c>
      <c r="C116" s="12">
        <v>27</v>
      </c>
      <c r="D116" s="32">
        <v>12</v>
      </c>
    </row>
    <row r="117" spans="2:4" x14ac:dyDescent="0.2">
      <c r="B117" s="8">
        <v>28</v>
      </c>
      <c r="C117" s="12">
        <v>28</v>
      </c>
      <c r="D117" s="32">
        <v>13</v>
      </c>
    </row>
    <row r="118" spans="2:4" x14ac:dyDescent="0.2">
      <c r="B118" s="8">
        <v>29</v>
      </c>
      <c r="C118" s="12">
        <v>29</v>
      </c>
      <c r="D118" s="32">
        <v>14</v>
      </c>
    </row>
    <row r="119" spans="2:4" x14ac:dyDescent="0.2">
      <c r="B119" s="35">
        <v>30</v>
      </c>
      <c r="C119" s="33">
        <v>30</v>
      </c>
      <c r="D119" s="33">
        <v>15</v>
      </c>
    </row>
    <row r="120" spans="2:4" x14ac:dyDescent="0.2">
      <c r="B120" s="8">
        <v>31</v>
      </c>
      <c r="C120" s="12">
        <v>31</v>
      </c>
      <c r="D120" s="32">
        <v>16</v>
      </c>
    </row>
    <row r="121" spans="2:4" x14ac:dyDescent="0.2">
      <c r="B121" s="8">
        <v>32</v>
      </c>
      <c r="C121" s="12">
        <v>32</v>
      </c>
      <c r="D121" s="32">
        <v>17</v>
      </c>
    </row>
    <row r="122" spans="2:4" x14ac:dyDescent="0.2">
      <c r="B122" s="8">
        <v>33</v>
      </c>
      <c r="C122" s="12">
        <v>33</v>
      </c>
      <c r="D122" s="32">
        <v>18</v>
      </c>
    </row>
    <row r="123" spans="2:4" x14ac:dyDescent="0.2">
      <c r="B123" s="8">
        <v>34</v>
      </c>
      <c r="C123" s="12">
        <v>34</v>
      </c>
      <c r="D123" s="32">
        <v>19</v>
      </c>
    </row>
    <row r="124" spans="2:4" x14ac:dyDescent="0.2">
      <c r="B124" s="35">
        <v>35</v>
      </c>
      <c r="C124" s="33">
        <v>35</v>
      </c>
      <c r="D124" s="33">
        <v>20</v>
      </c>
    </row>
    <row r="125" spans="2:4" x14ac:dyDescent="0.2">
      <c r="B125" s="45">
        <v>100</v>
      </c>
      <c r="C125" s="45">
        <v>100</v>
      </c>
      <c r="D125" s="45">
        <v>20</v>
      </c>
    </row>
    <row r="127" spans="2:4" x14ac:dyDescent="0.2">
      <c r="B127" s="155" t="s">
        <v>14</v>
      </c>
      <c r="C127" s="155"/>
    </row>
    <row r="128" spans="2:4" x14ac:dyDescent="0.2">
      <c r="B128" s="152" t="s">
        <v>13</v>
      </c>
      <c r="C128" s="153"/>
      <c r="D128" s="40"/>
    </row>
    <row r="129" spans="2:4" ht="17" x14ac:dyDescent="0.2">
      <c r="B129" s="13" t="s">
        <v>3</v>
      </c>
      <c r="C129" s="5" t="s">
        <v>4</v>
      </c>
      <c r="D129" s="37" t="s">
        <v>5</v>
      </c>
    </row>
    <row r="130" spans="2:4" x14ac:dyDescent="0.2">
      <c r="B130" s="34">
        <v>210</v>
      </c>
      <c r="C130" s="32">
        <v>240</v>
      </c>
      <c r="D130" s="31">
        <v>1</v>
      </c>
    </row>
    <row r="131" spans="2:4" x14ac:dyDescent="0.2">
      <c r="B131" s="34">
        <v>220</v>
      </c>
      <c r="C131" s="32">
        <v>250</v>
      </c>
      <c r="D131" s="32">
        <v>2</v>
      </c>
    </row>
    <row r="132" spans="2:4" x14ac:dyDescent="0.2">
      <c r="B132" s="34">
        <v>230</v>
      </c>
      <c r="C132" s="32">
        <v>260</v>
      </c>
      <c r="D132" s="32">
        <v>3</v>
      </c>
    </row>
    <row r="133" spans="2:4" x14ac:dyDescent="0.2">
      <c r="B133" s="34">
        <v>240</v>
      </c>
      <c r="C133" s="32">
        <v>270</v>
      </c>
      <c r="D133" s="32">
        <v>4</v>
      </c>
    </row>
    <row r="134" spans="2:4" x14ac:dyDescent="0.2">
      <c r="B134" s="34">
        <v>250</v>
      </c>
      <c r="C134" s="33">
        <v>280</v>
      </c>
      <c r="D134" s="33">
        <v>5</v>
      </c>
    </row>
    <row r="135" spans="2:4" x14ac:dyDescent="0.2">
      <c r="B135" s="31">
        <v>260</v>
      </c>
      <c r="C135" s="9">
        <v>290</v>
      </c>
      <c r="D135" s="32">
        <v>6</v>
      </c>
    </row>
    <row r="136" spans="2:4" x14ac:dyDescent="0.2">
      <c r="B136" s="32">
        <v>270</v>
      </c>
      <c r="C136" s="9">
        <v>300</v>
      </c>
      <c r="D136" s="32">
        <v>7</v>
      </c>
    </row>
    <row r="137" spans="2:4" x14ac:dyDescent="0.2">
      <c r="B137" s="32">
        <v>280</v>
      </c>
      <c r="C137" s="9">
        <v>310</v>
      </c>
      <c r="D137" s="32">
        <v>8</v>
      </c>
    </row>
    <row r="138" spans="2:4" x14ac:dyDescent="0.2">
      <c r="B138" s="32">
        <v>290</v>
      </c>
      <c r="C138" s="9">
        <v>320</v>
      </c>
      <c r="D138" s="32">
        <v>9</v>
      </c>
    </row>
    <row r="139" spans="2:4" x14ac:dyDescent="0.2">
      <c r="B139" s="33">
        <v>300</v>
      </c>
      <c r="C139" s="9">
        <v>330</v>
      </c>
      <c r="D139" s="32">
        <v>10</v>
      </c>
    </row>
    <row r="140" spans="2:4" x14ac:dyDescent="0.2">
      <c r="B140" s="34">
        <v>310</v>
      </c>
      <c r="C140" s="31">
        <v>340</v>
      </c>
      <c r="D140" s="31">
        <v>11</v>
      </c>
    </row>
    <row r="141" spans="2:4" x14ac:dyDescent="0.2">
      <c r="B141" s="34">
        <v>320</v>
      </c>
      <c r="C141" s="32">
        <v>350</v>
      </c>
      <c r="D141" s="32">
        <v>12</v>
      </c>
    </row>
    <row r="142" spans="2:4" x14ac:dyDescent="0.2">
      <c r="B142" s="34">
        <v>330</v>
      </c>
      <c r="C142" s="32">
        <v>360</v>
      </c>
      <c r="D142" s="32">
        <v>13</v>
      </c>
    </row>
    <row r="143" spans="2:4" x14ac:dyDescent="0.2">
      <c r="B143" s="34">
        <v>340</v>
      </c>
      <c r="C143" s="32">
        <v>370</v>
      </c>
      <c r="D143" s="32">
        <v>14</v>
      </c>
    </row>
    <row r="144" spans="2:4" x14ac:dyDescent="0.2">
      <c r="B144" s="34">
        <v>350</v>
      </c>
      <c r="C144" s="33">
        <v>380</v>
      </c>
      <c r="D144" s="33">
        <v>15</v>
      </c>
    </row>
    <row r="145" spans="2:4" x14ac:dyDescent="0.2">
      <c r="B145" s="31">
        <v>360</v>
      </c>
      <c r="C145" s="37">
        <v>390</v>
      </c>
      <c r="D145" s="32">
        <v>16</v>
      </c>
    </row>
    <row r="146" spans="2:4" x14ac:dyDescent="0.2">
      <c r="B146" s="32">
        <v>370</v>
      </c>
      <c r="C146" s="9">
        <v>400</v>
      </c>
      <c r="D146" s="32">
        <v>17</v>
      </c>
    </row>
    <row r="147" spans="2:4" x14ac:dyDescent="0.2">
      <c r="B147" s="32">
        <v>380</v>
      </c>
      <c r="C147" s="9">
        <v>410</v>
      </c>
      <c r="D147" s="32">
        <v>18</v>
      </c>
    </row>
    <row r="148" spans="2:4" x14ac:dyDescent="0.2">
      <c r="B148" s="32">
        <v>390</v>
      </c>
      <c r="C148" s="9">
        <v>420</v>
      </c>
      <c r="D148" s="32">
        <v>19</v>
      </c>
    </row>
    <row r="149" spans="2:4" x14ac:dyDescent="0.2">
      <c r="B149" s="33">
        <v>400</v>
      </c>
      <c r="C149" s="10">
        <v>430</v>
      </c>
      <c r="D149" s="33">
        <v>20</v>
      </c>
    </row>
    <row r="150" spans="2:4" x14ac:dyDescent="0.2">
      <c r="B150" s="45">
        <v>100</v>
      </c>
      <c r="C150" s="45">
        <v>100</v>
      </c>
      <c r="D150" s="45">
        <v>20</v>
      </c>
    </row>
    <row r="152" spans="2:4" x14ac:dyDescent="0.2">
      <c r="B152" s="155" t="s">
        <v>15</v>
      </c>
      <c r="C152" s="155"/>
    </row>
    <row r="153" spans="2:4" x14ac:dyDescent="0.2">
      <c r="B153" s="152" t="s">
        <v>16</v>
      </c>
      <c r="C153" s="153"/>
      <c r="D153" s="40"/>
    </row>
    <row r="154" spans="2:4" ht="17" x14ac:dyDescent="0.2">
      <c r="B154" s="13" t="s">
        <v>3</v>
      </c>
      <c r="C154" s="5" t="s">
        <v>4</v>
      </c>
      <c r="D154" s="37" t="s">
        <v>5</v>
      </c>
    </row>
    <row r="155" spans="2:4" ht="17" x14ac:dyDescent="0.2">
      <c r="B155" s="36" t="s">
        <v>9</v>
      </c>
      <c r="C155" s="31" t="s">
        <v>9</v>
      </c>
      <c r="D155" s="31">
        <v>1</v>
      </c>
    </row>
    <row r="156" spans="2:4" ht="17" x14ac:dyDescent="0.2">
      <c r="B156" s="34" t="s">
        <v>9</v>
      </c>
      <c r="C156" s="32" t="s">
        <v>9</v>
      </c>
      <c r="D156" s="32">
        <v>2</v>
      </c>
    </row>
    <row r="157" spans="2:4" ht="17" x14ac:dyDescent="0.2">
      <c r="B157" s="34" t="s">
        <v>9</v>
      </c>
      <c r="C157" s="32" t="s">
        <v>9</v>
      </c>
      <c r="D157" s="32">
        <v>3</v>
      </c>
    </row>
    <row r="158" spans="2:4" ht="17" x14ac:dyDescent="0.2">
      <c r="B158" s="34" t="s">
        <v>9</v>
      </c>
      <c r="C158" s="32" t="s">
        <v>9</v>
      </c>
      <c r="D158" s="32">
        <v>4</v>
      </c>
    </row>
    <row r="159" spans="2:4" ht="17" x14ac:dyDescent="0.2">
      <c r="B159" s="35" t="s">
        <v>9</v>
      </c>
      <c r="C159" s="33" t="s">
        <v>9</v>
      </c>
      <c r="D159" s="33">
        <v>5</v>
      </c>
    </row>
    <row r="160" spans="2:4" x14ac:dyDescent="0.2">
      <c r="B160" s="25">
        <v>7</v>
      </c>
      <c r="C160" s="26">
        <v>8</v>
      </c>
      <c r="D160" s="32">
        <v>6</v>
      </c>
    </row>
    <row r="161" spans="2:4" x14ac:dyDescent="0.2">
      <c r="B161" s="27">
        <v>7.5</v>
      </c>
      <c r="C161" s="28">
        <v>8.5</v>
      </c>
      <c r="D161" s="32">
        <v>7</v>
      </c>
    </row>
    <row r="162" spans="2:4" x14ac:dyDescent="0.2">
      <c r="B162" s="27">
        <v>8</v>
      </c>
      <c r="C162" s="28">
        <v>9</v>
      </c>
      <c r="D162" s="32">
        <v>8</v>
      </c>
    </row>
    <row r="163" spans="2:4" x14ac:dyDescent="0.2">
      <c r="B163" s="27">
        <v>8.5</v>
      </c>
      <c r="C163" s="28">
        <v>9.5</v>
      </c>
      <c r="D163" s="32">
        <v>9</v>
      </c>
    </row>
    <row r="164" spans="2:4" x14ac:dyDescent="0.2">
      <c r="B164" s="29">
        <v>9</v>
      </c>
      <c r="C164" s="30">
        <v>10</v>
      </c>
      <c r="D164" s="32">
        <v>10</v>
      </c>
    </row>
    <row r="165" spans="2:4" x14ac:dyDescent="0.2">
      <c r="B165" s="25">
        <v>9.5</v>
      </c>
      <c r="C165" s="26">
        <v>10.5</v>
      </c>
      <c r="D165" s="31">
        <v>11</v>
      </c>
    </row>
    <row r="166" spans="2:4" x14ac:dyDescent="0.2">
      <c r="B166" s="27">
        <v>10</v>
      </c>
      <c r="C166" s="28">
        <v>11</v>
      </c>
      <c r="D166" s="32">
        <v>12</v>
      </c>
    </row>
    <row r="167" spans="2:4" x14ac:dyDescent="0.2">
      <c r="B167" s="27">
        <v>10.5</v>
      </c>
      <c r="C167" s="28">
        <v>11.5</v>
      </c>
      <c r="D167" s="32">
        <v>13</v>
      </c>
    </row>
    <row r="168" spans="2:4" x14ac:dyDescent="0.2">
      <c r="B168" s="27">
        <v>11</v>
      </c>
      <c r="C168" s="28">
        <v>12</v>
      </c>
      <c r="D168" s="32">
        <v>14</v>
      </c>
    </row>
    <row r="169" spans="2:4" x14ac:dyDescent="0.2">
      <c r="B169" s="29">
        <v>11.5</v>
      </c>
      <c r="C169" s="30">
        <v>12.5</v>
      </c>
      <c r="D169" s="33">
        <v>15</v>
      </c>
    </row>
    <row r="170" spans="2:4" x14ac:dyDescent="0.2">
      <c r="B170" s="25">
        <v>12</v>
      </c>
      <c r="C170" s="26">
        <v>13</v>
      </c>
      <c r="D170" s="32">
        <v>16</v>
      </c>
    </row>
    <row r="171" spans="2:4" x14ac:dyDescent="0.2">
      <c r="B171" s="27">
        <v>12.5</v>
      </c>
      <c r="C171" s="28">
        <v>13.5</v>
      </c>
      <c r="D171" s="32">
        <v>17</v>
      </c>
    </row>
    <row r="172" spans="2:4" x14ac:dyDescent="0.2">
      <c r="B172" s="27">
        <v>13</v>
      </c>
      <c r="C172" s="28">
        <v>14</v>
      </c>
      <c r="D172" s="32">
        <v>18</v>
      </c>
    </row>
    <row r="173" spans="2:4" x14ac:dyDescent="0.2">
      <c r="B173" s="27">
        <v>13.5</v>
      </c>
      <c r="C173" s="28">
        <v>14.5</v>
      </c>
      <c r="D173" s="32">
        <v>19</v>
      </c>
    </row>
    <row r="174" spans="2:4" x14ac:dyDescent="0.2">
      <c r="B174" s="29">
        <v>14</v>
      </c>
      <c r="C174" s="30">
        <v>15</v>
      </c>
      <c r="D174" s="33">
        <v>20</v>
      </c>
    </row>
    <row r="175" spans="2:4" x14ac:dyDescent="0.2">
      <c r="B175" s="45">
        <v>20</v>
      </c>
      <c r="C175" s="45">
        <v>20</v>
      </c>
      <c r="D175" s="45">
        <v>20</v>
      </c>
    </row>
  </sheetData>
  <sortState ref="B159:D178">
    <sortCondition ref="D159"/>
  </sortState>
  <mergeCells count="14">
    <mergeCell ref="B152:C152"/>
    <mergeCell ref="B153:C153"/>
    <mergeCell ref="B78:C78"/>
    <mergeCell ref="B77:C77"/>
    <mergeCell ref="B53:C53"/>
    <mergeCell ref="B102:C102"/>
    <mergeCell ref="B128:C128"/>
    <mergeCell ref="B127:C127"/>
    <mergeCell ref="B103:C103"/>
    <mergeCell ref="B2:C2"/>
    <mergeCell ref="B28:C28"/>
    <mergeCell ref="B27:C27"/>
    <mergeCell ref="B3:C3"/>
    <mergeCell ref="B52:C52"/>
  </mergeCells>
  <phoneticPr fontId="9" type="noConversion"/>
  <pageMargins left="0.7" right="0.7" top="0.75" bottom="0.75" header="0.3" footer="0.3"/>
  <pageSetup paperSize="9" scale="87" orientation="portrait" horizontalDpi="4294967292" verticalDpi="4294967292"/>
  <rowBreaks count="3" manualBreakCount="3">
    <brk id="50" max="16383" man="1"/>
    <brk id="100" max="16383" man="1"/>
    <brk id="15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Feuille de saisie</vt:lpstr>
      <vt:lpstr>Points</vt:lpstr>
      <vt:lpstr>abdos_f</vt:lpstr>
      <vt:lpstr>abdos_m</vt:lpstr>
      <vt:lpstr>donnees</vt:lpstr>
      <vt:lpstr>ergo_f</vt:lpstr>
      <vt:lpstr>ergo_m</vt:lpstr>
      <vt:lpstr>foulees_f</vt:lpstr>
      <vt:lpstr>foulees_m</vt:lpstr>
      <vt:lpstr>listehf</vt:lpstr>
      <vt:lpstr>nav_f</vt:lpstr>
      <vt:lpstr>nav_m</vt:lpstr>
      <vt:lpstr>pompes_f</vt:lpstr>
      <vt:lpstr>pompes_m</vt:lpstr>
      <vt:lpstr>rameurs</vt:lpstr>
      <vt:lpstr>saut_f</vt:lpstr>
      <vt:lpstr>saut_m</vt:lpstr>
      <vt:lpstr>sauth_f</vt:lpstr>
      <vt:lpstr>sauth_m</vt:lpstr>
      <vt:lpstr>totalfoulees</vt:lpstr>
      <vt:lpstr>totalnav</vt:lpstr>
      <vt:lpstr>totalsaut</vt:lpstr>
      <vt:lpstr>totalsauth</vt:lpstr>
      <vt:lpstr>totalsexe</vt:lpstr>
      <vt:lpstr>Points!Zone_d_impression</vt:lpstr>
    </vt:vector>
  </TitlesOfParts>
  <Company>FFSA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Besançon</dc:creator>
  <cp:lastModifiedBy>Microsoft Office User</cp:lastModifiedBy>
  <cp:lastPrinted>2017-12-19T11:19:13Z</cp:lastPrinted>
  <dcterms:created xsi:type="dcterms:W3CDTF">2014-01-26T18:17:34Z</dcterms:created>
  <dcterms:modified xsi:type="dcterms:W3CDTF">2020-01-16T08:59:19Z</dcterms:modified>
</cp:coreProperties>
</file>